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I:\UD-IMPACT\2025\THETA\"/>
    </mc:Choice>
  </mc:AlternateContent>
  <bookViews>
    <workbookView xWindow="-105" yWindow="-105" windowWidth="25815" windowHeight="15495" firstSheet="1" activeTab="1"/>
  </bookViews>
  <sheets>
    <sheet name="Fedőlap" sheetId="22" r:id="rId1"/>
    <sheet name="Útmutató" sheetId="12" r:id="rId2"/>
    <sheet name="Projektadatok" sheetId="2" r:id="rId3"/>
    <sheet name="Gantt-Timeline" sheetId="5" r:id="rId4"/>
    <sheet name="Immateriális javak" sheetId="11" r:id="rId5"/>
    <sheet name="Tárgyi eszközök" sheetId="13" r:id="rId6"/>
    <sheet name="Anyagköltség" sheetId="9" r:id="rId7"/>
    <sheet name="Szolgáltatások költsége" sheetId="19" r:id="rId8"/>
    <sheet name="Bérköltség" sheetId="6" r:id="rId9"/>
    <sheet name="Költségösszesítő" sheetId="8" r:id="rId10"/>
    <sheet name="Monitoring" sheetId="17" r:id="rId11"/>
    <sheet name="Adatérvényesítések" sheetId="7" state="hidden" r:id="rId12"/>
    <sheet name="Értékelés" sheetId="3" state="hidden" r:id="rId13"/>
  </sheets>
  <definedNames>
    <definedName name="_xlnm.Print_Area" localSheetId="6">Anyagköltség!$A$1:$J$56</definedName>
    <definedName name="_xlnm.Print_Area" localSheetId="8">Bérköltség!$A$1:$M$122</definedName>
    <definedName name="_xlnm.Print_Area" localSheetId="4">'Immateriális javak'!$A$1:$N$61</definedName>
    <definedName name="_xlnm.Print_Area" localSheetId="9">Költségösszesítő!$A$1:$G$83</definedName>
    <definedName name="_xlnm.Print_Area" localSheetId="2">Projektadatok!$A$1:$D$22</definedName>
    <definedName name="_xlnm.Print_Area" localSheetId="7">'Szolgáltatások költsége'!$A$1:$K$60</definedName>
    <definedName name="_xlnm.Print_Area" localSheetId="5">'Tárgyi eszközök'!$A$1:$N$61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2" i="7"/>
  <c r="I55" i="6" l="1"/>
  <c r="K55" i="6" s="1"/>
  <c r="F79" i="8"/>
  <c r="F80" i="8"/>
  <c r="F81" i="8"/>
  <c r="L60" i="11"/>
  <c r="L61" i="11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C16" i="2"/>
  <c r="B16" i="2" s="1"/>
  <c r="C15" i="2"/>
  <c r="A79" i="8"/>
  <c r="A80" i="8"/>
  <c r="A81" i="8"/>
  <c r="A82" i="8"/>
  <c r="A78" i="8"/>
  <c r="K112" i="6"/>
  <c r="L112" i="6"/>
  <c r="J112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I27" i="6"/>
  <c r="J27" i="6"/>
  <c r="I28" i="6"/>
  <c r="J28" i="6"/>
  <c r="I29" i="6"/>
  <c r="J29" i="6"/>
  <c r="I30" i="6"/>
  <c r="J30" i="6"/>
  <c r="I31" i="6"/>
  <c r="J31" i="6"/>
  <c r="I32" i="6"/>
  <c r="J32" i="6"/>
  <c r="I33" i="6"/>
  <c r="J33" i="6"/>
  <c r="I34" i="6"/>
  <c r="J34" i="6"/>
  <c r="I35" i="6"/>
  <c r="J35" i="6"/>
  <c r="I36" i="6"/>
  <c r="J36" i="6"/>
  <c r="I37" i="6"/>
  <c r="J37" i="6"/>
  <c r="I38" i="6"/>
  <c r="J38" i="6"/>
  <c r="I39" i="6"/>
  <c r="J39" i="6"/>
  <c r="I40" i="6"/>
  <c r="J40" i="6"/>
  <c r="I41" i="6"/>
  <c r="J41" i="6"/>
  <c r="I42" i="6"/>
  <c r="J42" i="6"/>
  <c r="I43" i="6"/>
  <c r="J43" i="6"/>
  <c r="I44" i="6"/>
  <c r="J44" i="6"/>
  <c r="I45" i="6"/>
  <c r="J45" i="6"/>
  <c r="I46" i="6"/>
  <c r="J46" i="6"/>
  <c r="I47" i="6"/>
  <c r="J47" i="6"/>
  <c r="I48" i="6"/>
  <c r="J48" i="6"/>
  <c r="I49" i="6"/>
  <c r="J49" i="6"/>
  <c r="I50" i="6"/>
  <c r="J50" i="6"/>
  <c r="I51" i="6"/>
  <c r="J51" i="6"/>
  <c r="I52" i="6"/>
  <c r="J52" i="6"/>
  <c r="I53" i="6"/>
  <c r="J53" i="6"/>
  <c r="I54" i="6"/>
  <c r="J54" i="6"/>
  <c r="J55" i="6"/>
  <c r="I56" i="6"/>
  <c r="J56" i="6"/>
  <c r="I57" i="6"/>
  <c r="J57" i="6"/>
  <c r="I58" i="6"/>
  <c r="J58" i="6"/>
  <c r="I59" i="6"/>
  <c r="J59" i="6"/>
  <c r="I60" i="6"/>
  <c r="J60" i="6"/>
  <c r="I61" i="6"/>
  <c r="J61" i="6"/>
  <c r="I62" i="6"/>
  <c r="J62" i="6"/>
  <c r="I63" i="6"/>
  <c r="J63" i="6"/>
  <c r="I64" i="6"/>
  <c r="J64" i="6"/>
  <c r="I65" i="6"/>
  <c r="J65" i="6"/>
  <c r="I66" i="6"/>
  <c r="J66" i="6"/>
  <c r="I67" i="6"/>
  <c r="J67" i="6"/>
  <c r="I68" i="6"/>
  <c r="J68" i="6"/>
  <c r="I69" i="6"/>
  <c r="J69" i="6"/>
  <c r="I70" i="6"/>
  <c r="J70" i="6"/>
  <c r="I71" i="6"/>
  <c r="J71" i="6"/>
  <c r="I72" i="6"/>
  <c r="J72" i="6"/>
  <c r="I73" i="6"/>
  <c r="J73" i="6"/>
  <c r="I74" i="6"/>
  <c r="J74" i="6"/>
  <c r="I75" i="6"/>
  <c r="J75" i="6"/>
  <c r="I76" i="6"/>
  <c r="J76" i="6"/>
  <c r="I77" i="6"/>
  <c r="J77" i="6"/>
  <c r="I78" i="6"/>
  <c r="J78" i="6"/>
  <c r="I79" i="6"/>
  <c r="J79" i="6"/>
  <c r="I80" i="6"/>
  <c r="J80" i="6"/>
  <c r="I81" i="6"/>
  <c r="J81" i="6"/>
  <c r="I82" i="6"/>
  <c r="J82" i="6"/>
  <c r="I83" i="6"/>
  <c r="J83" i="6"/>
  <c r="I84" i="6"/>
  <c r="J84" i="6"/>
  <c r="I85" i="6"/>
  <c r="J85" i="6"/>
  <c r="I86" i="6"/>
  <c r="J86" i="6"/>
  <c r="I87" i="6"/>
  <c r="J87" i="6"/>
  <c r="I88" i="6"/>
  <c r="J88" i="6"/>
  <c r="I89" i="6"/>
  <c r="J89" i="6"/>
  <c r="I90" i="6"/>
  <c r="J90" i="6"/>
  <c r="I91" i="6"/>
  <c r="J91" i="6"/>
  <c r="I92" i="6"/>
  <c r="J92" i="6"/>
  <c r="I93" i="6"/>
  <c r="J93" i="6"/>
  <c r="I94" i="6"/>
  <c r="J94" i="6"/>
  <c r="I95" i="6"/>
  <c r="J95" i="6"/>
  <c r="I96" i="6"/>
  <c r="J96" i="6"/>
  <c r="I97" i="6"/>
  <c r="J97" i="6"/>
  <c r="I98" i="6"/>
  <c r="J98" i="6"/>
  <c r="I99" i="6"/>
  <c r="J99" i="6"/>
  <c r="I100" i="6"/>
  <c r="J100" i="6"/>
  <c r="I101" i="6"/>
  <c r="J101" i="6"/>
  <c r="I102" i="6"/>
  <c r="J102" i="6"/>
  <c r="I103" i="6"/>
  <c r="J103" i="6"/>
  <c r="I104" i="6"/>
  <c r="J104" i="6"/>
  <c r="I105" i="6"/>
  <c r="J105" i="6"/>
  <c r="I106" i="6"/>
  <c r="J106" i="6"/>
  <c r="I107" i="6"/>
  <c r="J107" i="6"/>
  <c r="I108" i="6"/>
  <c r="J108" i="6"/>
  <c r="I109" i="6"/>
  <c r="J109" i="6"/>
  <c r="I6" i="6"/>
  <c r="J113" i="6" s="1"/>
  <c r="J6" i="6"/>
  <c r="H119" i="6"/>
  <c r="J119" i="6" s="1"/>
  <c r="H120" i="6"/>
  <c r="H121" i="6"/>
  <c r="H122" i="6"/>
  <c r="J122" i="6" s="1"/>
  <c r="H118" i="6"/>
  <c r="J118" i="6" s="1"/>
  <c r="J57" i="19"/>
  <c r="G57" i="19"/>
  <c r="H57" i="19" s="1"/>
  <c r="G58" i="19"/>
  <c r="G59" i="19"/>
  <c r="H59" i="19" s="1"/>
  <c r="G60" i="19"/>
  <c r="H60" i="19" s="1"/>
  <c r="G56" i="19"/>
  <c r="G54" i="9"/>
  <c r="G52" i="9"/>
  <c r="I56" i="9"/>
  <c r="F53" i="9"/>
  <c r="F54" i="9"/>
  <c r="I54" i="9" s="1"/>
  <c r="F55" i="9"/>
  <c r="F56" i="9"/>
  <c r="G56" i="9" s="1"/>
  <c r="F52" i="9"/>
  <c r="I52" i="9" s="1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J24" i="11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K58" i="13"/>
  <c r="K59" i="13"/>
  <c r="L59" i="13" s="1"/>
  <c r="K60" i="13"/>
  <c r="L60" i="13" s="1"/>
  <c r="K61" i="13"/>
  <c r="L61" i="13" s="1"/>
  <c r="K57" i="13"/>
  <c r="L57" i="13" s="1"/>
  <c r="H38" i="11"/>
  <c r="H6" i="11"/>
  <c r="J6" i="11" s="1"/>
  <c r="M6" i="11" s="1"/>
  <c r="L59" i="11" s="1"/>
  <c r="K58" i="11"/>
  <c r="K59" i="11"/>
  <c r="K60" i="11"/>
  <c r="K61" i="11"/>
  <c r="K57" i="11"/>
  <c r="L57" i="11" s="1"/>
  <c r="L58" i="11" l="1"/>
  <c r="J60" i="19"/>
  <c r="I60" i="19" s="1"/>
  <c r="J59" i="19"/>
  <c r="I59" i="19" s="1"/>
  <c r="K118" i="6"/>
  <c r="L118" i="6"/>
  <c r="L122" i="6"/>
  <c r="K122" i="6"/>
  <c r="K121" i="6"/>
  <c r="J121" i="6"/>
  <c r="K6" i="6"/>
  <c r="L113" i="6" s="1"/>
  <c r="B20" i="2"/>
  <c r="B15" i="2"/>
  <c r="C20" i="2"/>
  <c r="K119" i="6"/>
  <c r="L119" i="6"/>
  <c r="K113" i="6"/>
  <c r="K120" i="6"/>
  <c r="J120" i="6"/>
  <c r="K7" i="6"/>
  <c r="I57" i="19"/>
  <c r="H113" i="6"/>
  <c r="H112" i="6"/>
  <c r="G52" i="19"/>
  <c r="J52" i="19" s="1"/>
  <c r="G53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58" i="19" s="1"/>
  <c r="H7" i="19"/>
  <c r="H6" i="19"/>
  <c r="G7" i="9"/>
  <c r="I7" i="9" s="1"/>
  <c r="G8" i="9"/>
  <c r="I8" i="9" s="1"/>
  <c r="G9" i="9"/>
  <c r="I9" i="9" s="1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6" i="9"/>
  <c r="G53" i="9" s="1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J11" i="13" s="1"/>
  <c r="H10" i="13"/>
  <c r="J10" i="13" s="1"/>
  <c r="H9" i="13"/>
  <c r="J9" i="13" s="1"/>
  <c r="H8" i="13"/>
  <c r="H7" i="13"/>
  <c r="J7" i="13" s="1"/>
  <c r="H6" i="13"/>
  <c r="H7" i="11"/>
  <c r="J7" i="11" s="1"/>
  <c r="M7" i="11" s="1"/>
  <c r="H8" i="11"/>
  <c r="J8" i="11" s="1"/>
  <c r="H9" i="11"/>
  <c r="H10" i="11"/>
  <c r="J10" i="11" s="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9" i="11"/>
  <c r="H40" i="11"/>
  <c r="H41" i="11"/>
  <c r="H42" i="11"/>
  <c r="H43" i="11"/>
  <c r="H44" i="11"/>
  <c r="H45" i="11"/>
  <c r="H46" i="11"/>
  <c r="H47" i="11"/>
  <c r="H48" i="11"/>
  <c r="H49" i="11"/>
  <c r="A71" i="8"/>
  <c r="A64" i="8"/>
  <c r="A57" i="8"/>
  <c r="A50" i="8"/>
  <c r="A43" i="8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J58" i="19" s="1"/>
  <c r="J7" i="19"/>
  <c r="J6" i="19"/>
  <c r="B3" i="19"/>
  <c r="B2" i="19"/>
  <c r="B3" i="8"/>
  <c r="B2" i="8"/>
  <c r="A2" i="17"/>
  <c r="C82" i="8" l="1"/>
  <c r="J56" i="19"/>
  <c r="H56" i="19"/>
  <c r="I56" i="19" s="1"/>
  <c r="H53" i="19"/>
  <c r="I58" i="19"/>
  <c r="L121" i="6"/>
  <c r="L120" i="6"/>
  <c r="I6" i="9"/>
  <c r="G55" i="9"/>
  <c r="C81" i="8" s="1"/>
  <c r="J9" i="11"/>
  <c r="C79" i="8"/>
  <c r="J8" i="13"/>
  <c r="J53" i="19"/>
  <c r="J6" i="13"/>
  <c r="M6" i="13" s="1"/>
  <c r="L58" i="13" s="1"/>
  <c r="H52" i="19"/>
  <c r="I52" i="19" s="1"/>
  <c r="B3" i="6"/>
  <c r="B2" i="6"/>
  <c r="B3" i="9"/>
  <c r="B2" i="9"/>
  <c r="B3" i="13"/>
  <c r="B2" i="13"/>
  <c r="B3" i="11"/>
  <c r="B2" i="11"/>
  <c r="B2" i="5"/>
  <c r="B1" i="5"/>
  <c r="I53" i="19" l="1"/>
  <c r="D82" i="8"/>
  <c r="C78" i="8"/>
  <c r="I55" i="9"/>
  <c r="D81" i="8" s="1"/>
  <c r="I53" i="9"/>
  <c r="C80" i="8"/>
  <c r="A73" i="8"/>
  <c r="A72" i="8"/>
  <c r="A70" i="8"/>
  <c r="A69" i="8"/>
  <c r="A68" i="8"/>
  <c r="A66" i="8"/>
  <c r="A65" i="8"/>
  <c r="A63" i="8"/>
  <c r="A62" i="8"/>
  <c r="A61" i="8"/>
  <c r="A59" i="8"/>
  <c r="A58" i="8"/>
  <c r="A56" i="8"/>
  <c r="A55" i="8"/>
  <c r="A54" i="8"/>
  <c r="A52" i="8"/>
  <c r="A51" i="8"/>
  <c r="A49" i="8"/>
  <c r="A48" i="8"/>
  <c r="A47" i="8"/>
  <c r="A45" i="8"/>
  <c r="A44" i="8"/>
  <c r="A42" i="8"/>
  <c r="A41" i="8"/>
  <c r="A40" i="8"/>
  <c r="FS32" i="5"/>
  <c r="FR32" i="5"/>
  <c r="FQ32" i="5"/>
  <c r="FP32" i="5"/>
  <c r="FO32" i="5"/>
  <c r="FN32" i="5"/>
  <c r="FM32" i="5"/>
  <c r="FL32" i="5"/>
  <c r="FK32" i="5"/>
  <c r="FJ32" i="5"/>
  <c r="FI32" i="5"/>
  <c r="FH32" i="5"/>
  <c r="FG32" i="5"/>
  <c r="FF32" i="5"/>
  <c r="FE32" i="5"/>
  <c r="FD32" i="5"/>
  <c r="FC32" i="5"/>
  <c r="FB32" i="5"/>
  <c r="FA32" i="5"/>
  <c r="EZ32" i="5"/>
  <c r="EY32" i="5"/>
  <c r="EX32" i="5"/>
  <c r="EW32" i="5"/>
  <c r="EV32" i="5"/>
  <c r="EU32" i="5"/>
  <c r="ET32" i="5"/>
  <c r="ES32" i="5"/>
  <c r="ER32" i="5"/>
  <c r="EQ32" i="5"/>
  <c r="EP32" i="5"/>
  <c r="EO32" i="5"/>
  <c r="EN32" i="5"/>
  <c r="EM32" i="5"/>
  <c r="EL32" i="5"/>
  <c r="EK32" i="5"/>
  <c r="EJ32" i="5"/>
  <c r="EI32" i="5"/>
  <c r="EH32" i="5"/>
  <c r="EG32" i="5"/>
  <c r="EF32" i="5"/>
  <c r="EE32" i="5"/>
  <c r="ED32" i="5"/>
  <c r="EC32" i="5"/>
  <c r="EB32" i="5"/>
  <c r="EA32" i="5"/>
  <c r="DZ32" i="5"/>
  <c r="DY32" i="5"/>
  <c r="DX32" i="5"/>
  <c r="DW32" i="5"/>
  <c r="DV32" i="5"/>
  <c r="DU32" i="5"/>
  <c r="DT32" i="5"/>
  <c r="FS26" i="5"/>
  <c r="FR26" i="5"/>
  <c r="FQ26" i="5"/>
  <c r="FP26" i="5"/>
  <c r="FO26" i="5"/>
  <c r="FN26" i="5"/>
  <c r="FM26" i="5"/>
  <c r="FL26" i="5"/>
  <c r="FK26" i="5"/>
  <c r="FJ26" i="5"/>
  <c r="FI26" i="5"/>
  <c r="FH26" i="5"/>
  <c r="FG26" i="5"/>
  <c r="FF26" i="5"/>
  <c r="FE26" i="5"/>
  <c r="FD26" i="5"/>
  <c r="FC26" i="5"/>
  <c r="FB26" i="5"/>
  <c r="FA26" i="5"/>
  <c r="EZ26" i="5"/>
  <c r="EY26" i="5"/>
  <c r="EX26" i="5"/>
  <c r="EW26" i="5"/>
  <c r="EV26" i="5"/>
  <c r="EU26" i="5"/>
  <c r="ET26" i="5"/>
  <c r="ES26" i="5"/>
  <c r="ER26" i="5"/>
  <c r="EQ26" i="5"/>
  <c r="EP26" i="5"/>
  <c r="EO26" i="5"/>
  <c r="EN26" i="5"/>
  <c r="EM26" i="5"/>
  <c r="EL26" i="5"/>
  <c r="EK26" i="5"/>
  <c r="EJ26" i="5"/>
  <c r="EI26" i="5"/>
  <c r="EH26" i="5"/>
  <c r="EG26" i="5"/>
  <c r="EF26" i="5"/>
  <c r="EE26" i="5"/>
  <c r="ED26" i="5"/>
  <c r="EC26" i="5"/>
  <c r="EB26" i="5"/>
  <c r="EA26" i="5"/>
  <c r="DZ26" i="5"/>
  <c r="DY26" i="5"/>
  <c r="DX26" i="5"/>
  <c r="DW26" i="5"/>
  <c r="DV26" i="5"/>
  <c r="DU26" i="5"/>
  <c r="DT26" i="5"/>
  <c r="FS20" i="5"/>
  <c r="FR20" i="5"/>
  <c r="FQ20" i="5"/>
  <c r="FP20" i="5"/>
  <c r="FO20" i="5"/>
  <c r="FN20" i="5"/>
  <c r="FM20" i="5"/>
  <c r="FL20" i="5"/>
  <c r="FK20" i="5"/>
  <c r="FJ20" i="5"/>
  <c r="FI20" i="5"/>
  <c r="FH20" i="5"/>
  <c r="FG20" i="5"/>
  <c r="FF20" i="5"/>
  <c r="FE20" i="5"/>
  <c r="FD20" i="5"/>
  <c r="FC20" i="5"/>
  <c r="FB20" i="5"/>
  <c r="FA20" i="5"/>
  <c r="EZ20" i="5"/>
  <c r="EY20" i="5"/>
  <c r="EX20" i="5"/>
  <c r="EW20" i="5"/>
  <c r="EV20" i="5"/>
  <c r="EU20" i="5"/>
  <c r="ET20" i="5"/>
  <c r="ES20" i="5"/>
  <c r="ER20" i="5"/>
  <c r="EQ20" i="5"/>
  <c r="EP20" i="5"/>
  <c r="EO20" i="5"/>
  <c r="EN20" i="5"/>
  <c r="EM20" i="5"/>
  <c r="EL20" i="5"/>
  <c r="EK20" i="5"/>
  <c r="EJ20" i="5"/>
  <c r="EI20" i="5"/>
  <c r="EH20" i="5"/>
  <c r="EG20" i="5"/>
  <c r="EF20" i="5"/>
  <c r="EE20" i="5"/>
  <c r="ED20" i="5"/>
  <c r="EC20" i="5"/>
  <c r="EB20" i="5"/>
  <c r="EA20" i="5"/>
  <c r="DZ20" i="5"/>
  <c r="DY20" i="5"/>
  <c r="DX20" i="5"/>
  <c r="DW20" i="5"/>
  <c r="DV20" i="5"/>
  <c r="DU20" i="5"/>
  <c r="DT20" i="5"/>
  <c r="FS14" i="5"/>
  <c r="FR14" i="5"/>
  <c r="FQ14" i="5"/>
  <c r="FP14" i="5"/>
  <c r="FO14" i="5"/>
  <c r="FN14" i="5"/>
  <c r="FM14" i="5"/>
  <c r="FL14" i="5"/>
  <c r="FK14" i="5"/>
  <c r="FJ14" i="5"/>
  <c r="FI14" i="5"/>
  <c r="FH14" i="5"/>
  <c r="FG14" i="5"/>
  <c r="FF14" i="5"/>
  <c r="FE14" i="5"/>
  <c r="FD14" i="5"/>
  <c r="FC14" i="5"/>
  <c r="FB14" i="5"/>
  <c r="FA14" i="5"/>
  <c r="EZ14" i="5"/>
  <c r="EY14" i="5"/>
  <c r="EX14" i="5"/>
  <c r="EW14" i="5"/>
  <c r="EV14" i="5"/>
  <c r="EU14" i="5"/>
  <c r="ET14" i="5"/>
  <c r="ES14" i="5"/>
  <c r="ER14" i="5"/>
  <c r="EQ14" i="5"/>
  <c r="EP14" i="5"/>
  <c r="EO14" i="5"/>
  <c r="EN14" i="5"/>
  <c r="EM14" i="5"/>
  <c r="EL14" i="5"/>
  <c r="EK14" i="5"/>
  <c r="EJ14" i="5"/>
  <c r="EI14" i="5"/>
  <c r="EH14" i="5"/>
  <c r="EG14" i="5"/>
  <c r="EF14" i="5"/>
  <c r="EE14" i="5"/>
  <c r="ED14" i="5"/>
  <c r="EC14" i="5"/>
  <c r="EB14" i="5"/>
  <c r="EA14" i="5"/>
  <c r="DZ14" i="5"/>
  <c r="DY14" i="5"/>
  <c r="DX14" i="5"/>
  <c r="DW14" i="5"/>
  <c r="DV14" i="5"/>
  <c r="DU14" i="5"/>
  <c r="DT14" i="5"/>
  <c r="FS8" i="5"/>
  <c r="FR8" i="5"/>
  <c r="FQ8" i="5"/>
  <c r="FP8" i="5"/>
  <c r="FO8" i="5"/>
  <c r="FN8" i="5"/>
  <c r="FM8" i="5"/>
  <c r="FL8" i="5"/>
  <c r="FK8" i="5"/>
  <c r="FJ8" i="5"/>
  <c r="FI8" i="5"/>
  <c r="FH8" i="5"/>
  <c r="FG8" i="5"/>
  <c r="FF8" i="5"/>
  <c r="FE8" i="5"/>
  <c r="FD8" i="5"/>
  <c r="FC8" i="5"/>
  <c r="FB8" i="5"/>
  <c r="FA8" i="5"/>
  <c r="EZ8" i="5"/>
  <c r="EY8" i="5"/>
  <c r="EX8" i="5"/>
  <c r="EW8" i="5"/>
  <c r="EV8" i="5"/>
  <c r="EU8" i="5"/>
  <c r="ET8" i="5"/>
  <c r="ES8" i="5"/>
  <c r="ER8" i="5"/>
  <c r="EQ8" i="5"/>
  <c r="EP8" i="5"/>
  <c r="EO8" i="5"/>
  <c r="EN8" i="5"/>
  <c r="EM8" i="5"/>
  <c r="EL8" i="5"/>
  <c r="EK8" i="5"/>
  <c r="EJ8" i="5"/>
  <c r="EI8" i="5"/>
  <c r="EH8" i="5"/>
  <c r="EG8" i="5"/>
  <c r="EF8" i="5"/>
  <c r="EE8" i="5"/>
  <c r="ED8" i="5"/>
  <c r="EC8" i="5"/>
  <c r="EB8" i="5"/>
  <c r="EA8" i="5"/>
  <c r="DZ8" i="5"/>
  <c r="DY8" i="5"/>
  <c r="DX8" i="5"/>
  <c r="DW8" i="5"/>
  <c r="DV8" i="5"/>
  <c r="DU8" i="5"/>
  <c r="DT8" i="5"/>
  <c r="DS32" i="5"/>
  <c r="DR32" i="5"/>
  <c r="DQ32" i="5"/>
  <c r="DP32" i="5"/>
  <c r="DO32" i="5"/>
  <c r="DN32" i="5"/>
  <c r="DM32" i="5"/>
  <c r="DL32" i="5"/>
  <c r="DK32" i="5"/>
  <c r="DJ32" i="5"/>
  <c r="DI32" i="5"/>
  <c r="DH32" i="5"/>
  <c r="DG32" i="5"/>
  <c r="DF32" i="5"/>
  <c r="DE32" i="5"/>
  <c r="DD32" i="5"/>
  <c r="DC32" i="5"/>
  <c r="DB32" i="5"/>
  <c r="DA32" i="5"/>
  <c r="CZ32" i="5"/>
  <c r="CY32" i="5"/>
  <c r="CX32" i="5"/>
  <c r="CW32" i="5"/>
  <c r="CV32" i="5"/>
  <c r="CU32" i="5"/>
  <c r="CT32" i="5"/>
  <c r="CS32" i="5"/>
  <c r="CR32" i="5"/>
  <c r="CQ32" i="5"/>
  <c r="CP32" i="5"/>
  <c r="CO32" i="5"/>
  <c r="CN32" i="5"/>
  <c r="CM32" i="5"/>
  <c r="CL32" i="5"/>
  <c r="CK32" i="5"/>
  <c r="CJ32" i="5"/>
  <c r="CI32" i="5"/>
  <c r="CH32" i="5"/>
  <c r="CG32" i="5"/>
  <c r="CF32" i="5"/>
  <c r="CE32" i="5"/>
  <c r="CD32" i="5"/>
  <c r="CC32" i="5"/>
  <c r="CB32" i="5"/>
  <c r="CA32" i="5"/>
  <c r="BZ32" i="5"/>
  <c r="BY32" i="5"/>
  <c r="BX32" i="5"/>
  <c r="BW32" i="5"/>
  <c r="BV32" i="5"/>
  <c r="BU32" i="5"/>
  <c r="BT32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G26" i="5"/>
  <c r="DF26" i="5"/>
  <c r="DE26" i="5"/>
  <c r="DD26" i="5"/>
  <c r="DC26" i="5"/>
  <c r="DB26" i="5"/>
  <c r="DA26" i="5"/>
  <c r="CZ26" i="5"/>
  <c r="CY26" i="5"/>
  <c r="CX26" i="5"/>
  <c r="CW26" i="5"/>
  <c r="CV26" i="5"/>
  <c r="CU26" i="5"/>
  <c r="CT26" i="5"/>
  <c r="CS26" i="5"/>
  <c r="CR26" i="5"/>
  <c r="CQ26" i="5"/>
  <c r="CP26" i="5"/>
  <c r="CO26" i="5"/>
  <c r="CN26" i="5"/>
  <c r="CM26" i="5"/>
  <c r="CL26" i="5"/>
  <c r="CK26" i="5"/>
  <c r="CJ26" i="5"/>
  <c r="CI26" i="5"/>
  <c r="CH26" i="5"/>
  <c r="CG26" i="5"/>
  <c r="CF26" i="5"/>
  <c r="CE26" i="5"/>
  <c r="CD26" i="5"/>
  <c r="CC26" i="5"/>
  <c r="CB26" i="5"/>
  <c r="CA26" i="5"/>
  <c r="BZ26" i="5"/>
  <c r="BY26" i="5"/>
  <c r="BX26" i="5"/>
  <c r="BW26" i="5"/>
  <c r="BV26" i="5"/>
  <c r="BU26" i="5"/>
  <c r="BT26" i="5"/>
  <c r="DS20" i="5"/>
  <c r="DR20" i="5"/>
  <c r="DQ20" i="5"/>
  <c r="DP20" i="5"/>
  <c r="DO20" i="5"/>
  <c r="DN20" i="5"/>
  <c r="DM20" i="5"/>
  <c r="DL20" i="5"/>
  <c r="DK20" i="5"/>
  <c r="DJ20" i="5"/>
  <c r="DI20" i="5"/>
  <c r="DH20" i="5"/>
  <c r="DG20" i="5"/>
  <c r="DF20" i="5"/>
  <c r="DE20" i="5"/>
  <c r="DD20" i="5"/>
  <c r="DC20" i="5"/>
  <c r="DB20" i="5"/>
  <c r="DA20" i="5"/>
  <c r="CZ20" i="5"/>
  <c r="CY20" i="5"/>
  <c r="CX20" i="5"/>
  <c r="CW20" i="5"/>
  <c r="CV20" i="5"/>
  <c r="CU20" i="5"/>
  <c r="CT20" i="5"/>
  <c r="CS20" i="5"/>
  <c r="CR20" i="5"/>
  <c r="CQ20" i="5"/>
  <c r="CP20" i="5"/>
  <c r="CO20" i="5"/>
  <c r="CN20" i="5"/>
  <c r="CM20" i="5"/>
  <c r="CL20" i="5"/>
  <c r="CK20" i="5"/>
  <c r="CJ20" i="5"/>
  <c r="CI20" i="5"/>
  <c r="CH20" i="5"/>
  <c r="CG20" i="5"/>
  <c r="CF20" i="5"/>
  <c r="CE20" i="5"/>
  <c r="CD20" i="5"/>
  <c r="CC20" i="5"/>
  <c r="CB20" i="5"/>
  <c r="CA20" i="5"/>
  <c r="BZ20" i="5"/>
  <c r="BY20" i="5"/>
  <c r="BX20" i="5"/>
  <c r="BW20" i="5"/>
  <c r="BV20" i="5"/>
  <c r="BU20" i="5"/>
  <c r="BT20" i="5"/>
  <c r="DS14" i="5"/>
  <c r="DR14" i="5"/>
  <c r="DQ14" i="5"/>
  <c r="DP14" i="5"/>
  <c r="DO14" i="5"/>
  <c r="DN14" i="5"/>
  <c r="DM14" i="5"/>
  <c r="DL14" i="5"/>
  <c r="DK14" i="5"/>
  <c r="DJ14" i="5"/>
  <c r="DI14" i="5"/>
  <c r="DH14" i="5"/>
  <c r="DG14" i="5"/>
  <c r="DF14" i="5"/>
  <c r="DE14" i="5"/>
  <c r="DD14" i="5"/>
  <c r="DC14" i="5"/>
  <c r="DB14" i="5"/>
  <c r="DA14" i="5"/>
  <c r="CZ14" i="5"/>
  <c r="CY14" i="5"/>
  <c r="CX14" i="5"/>
  <c r="CW14" i="5"/>
  <c r="CV14" i="5"/>
  <c r="CU14" i="5"/>
  <c r="CT14" i="5"/>
  <c r="CS14" i="5"/>
  <c r="CR14" i="5"/>
  <c r="CQ14" i="5"/>
  <c r="CP14" i="5"/>
  <c r="CO14" i="5"/>
  <c r="CN14" i="5"/>
  <c r="CM14" i="5"/>
  <c r="CL14" i="5"/>
  <c r="CK14" i="5"/>
  <c r="CJ14" i="5"/>
  <c r="CI14" i="5"/>
  <c r="CH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DS8" i="5"/>
  <c r="DR8" i="5"/>
  <c r="DQ8" i="5"/>
  <c r="DP8" i="5"/>
  <c r="DO8" i="5"/>
  <c r="DN8" i="5"/>
  <c r="DM8" i="5"/>
  <c r="DL8" i="5"/>
  <c r="DK8" i="5"/>
  <c r="DJ8" i="5"/>
  <c r="DI8" i="5"/>
  <c r="DH8" i="5"/>
  <c r="DG8" i="5"/>
  <c r="DF8" i="5"/>
  <c r="DE8" i="5"/>
  <c r="DD8" i="5"/>
  <c r="DC8" i="5"/>
  <c r="DB8" i="5"/>
  <c r="DA8" i="5"/>
  <c r="CZ8" i="5"/>
  <c r="CY8" i="5"/>
  <c r="CX8" i="5"/>
  <c r="CW8" i="5"/>
  <c r="CV8" i="5"/>
  <c r="CU8" i="5"/>
  <c r="CT8" i="5"/>
  <c r="CS8" i="5"/>
  <c r="CR8" i="5"/>
  <c r="CQ8" i="5"/>
  <c r="CP8" i="5"/>
  <c r="CO8" i="5"/>
  <c r="CN8" i="5"/>
  <c r="CM8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C83" i="8" l="1"/>
  <c r="D78" i="8"/>
  <c r="D79" i="8"/>
  <c r="D80" i="8"/>
  <c r="A4" i="5"/>
  <c r="AA8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3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5" i="8"/>
  <c r="C23" i="7"/>
  <c r="C24" i="7"/>
  <c r="C25" i="7"/>
  <c r="C26" i="7"/>
  <c r="C22" i="7"/>
  <c r="C18" i="7"/>
  <c r="C19" i="7"/>
  <c r="C20" i="7"/>
  <c r="C21" i="7"/>
  <c r="C17" i="7"/>
  <c r="C13" i="7"/>
  <c r="C14" i="7"/>
  <c r="C15" i="7"/>
  <c r="C16" i="7"/>
  <c r="C12" i="7"/>
  <c r="C8" i="7"/>
  <c r="C9" i="7"/>
  <c r="C10" i="7"/>
  <c r="C11" i="7"/>
  <c r="C7" i="7"/>
  <c r="A6" i="7"/>
  <c r="A5" i="7"/>
  <c r="A4" i="7"/>
  <c r="A3" i="7"/>
  <c r="A2" i="7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J8" i="5"/>
  <c r="BK8" i="5"/>
  <c r="BL8" i="5"/>
  <c r="BM8" i="5"/>
  <c r="BN8" i="5"/>
  <c r="BO8" i="5"/>
  <c r="BP8" i="5"/>
  <c r="BQ8" i="5"/>
  <c r="BR8" i="5"/>
  <c r="BS8" i="5"/>
  <c r="C8" i="5"/>
  <c r="B26" i="8" l="1"/>
  <c r="B25" i="8"/>
  <c r="B24" i="8"/>
  <c r="C26" i="8"/>
  <c r="C25" i="8"/>
  <c r="C24" i="8"/>
  <c r="C27" i="8"/>
  <c r="B28" i="8"/>
  <c r="B27" i="8"/>
  <c r="C28" i="8"/>
  <c r="B22" i="8"/>
  <c r="B20" i="8"/>
  <c r="B18" i="8"/>
  <c r="B21" i="8"/>
  <c r="C22" i="8"/>
  <c r="B19" i="8"/>
  <c r="C21" i="8"/>
  <c r="C20" i="8"/>
  <c r="C19" i="8"/>
  <c r="C18" i="8"/>
  <c r="B7" i="8"/>
  <c r="B6" i="8"/>
  <c r="C7" i="8"/>
  <c r="C6" i="8"/>
  <c r="B10" i="8"/>
  <c r="B9" i="8"/>
  <c r="B8" i="8"/>
  <c r="C9" i="8"/>
  <c r="C10" i="8"/>
  <c r="C8" i="8"/>
  <c r="C34" i="8"/>
  <c r="C33" i="8"/>
  <c r="C32" i="8"/>
  <c r="C31" i="8"/>
  <c r="C30" i="8"/>
  <c r="B34" i="8"/>
  <c r="B33" i="8"/>
  <c r="B32" i="8"/>
  <c r="B30" i="8"/>
  <c r="B31" i="8"/>
  <c r="C15" i="8"/>
  <c r="C14" i="8"/>
  <c r="C13" i="8"/>
  <c r="C12" i="8"/>
  <c r="B16" i="8"/>
  <c r="B13" i="8"/>
  <c r="B15" i="8"/>
  <c r="B14" i="8"/>
  <c r="B12" i="8"/>
  <c r="C16" i="8"/>
  <c r="D6" i="8"/>
  <c r="D83" i="8"/>
  <c r="K114" i="6"/>
  <c r="D26" i="8"/>
  <c r="E27" i="8"/>
  <c r="D28" i="8"/>
  <c r="E26" i="8"/>
  <c r="E28" i="8"/>
  <c r="D24" i="8"/>
  <c r="D25" i="8"/>
  <c r="E25" i="8"/>
  <c r="D27" i="8"/>
  <c r="E24" i="8"/>
  <c r="E8" i="8"/>
  <c r="E10" i="8"/>
  <c r="D8" i="8"/>
  <c r="D10" i="8"/>
  <c r="E9" i="8"/>
  <c r="D7" i="8"/>
  <c r="D9" i="8"/>
  <c r="E6" i="8"/>
  <c r="E7" i="8"/>
  <c r="D21" i="8"/>
  <c r="D22" i="8"/>
  <c r="E22" i="8"/>
  <c r="D19" i="8"/>
  <c r="D20" i="8"/>
  <c r="D18" i="8"/>
  <c r="E18" i="8"/>
  <c r="E19" i="8"/>
  <c r="E20" i="8"/>
  <c r="E21" i="8"/>
  <c r="D32" i="8"/>
  <c r="E32" i="8"/>
  <c r="E31" i="8"/>
  <c r="D33" i="8"/>
  <c r="E33" i="8"/>
  <c r="E34" i="8"/>
  <c r="D31" i="8"/>
  <c r="D34" i="8"/>
  <c r="D30" i="8"/>
  <c r="E30" i="8"/>
  <c r="D13" i="8"/>
  <c r="E15" i="8"/>
  <c r="D14" i="8"/>
  <c r="D12" i="8"/>
  <c r="E16" i="8"/>
  <c r="E14" i="8"/>
  <c r="E12" i="8"/>
  <c r="D15" i="8"/>
  <c r="D16" i="8"/>
  <c r="E13" i="8"/>
  <c r="A60" i="8"/>
  <c r="F25" i="8"/>
  <c r="F28" i="8"/>
  <c r="F27" i="8"/>
  <c r="F26" i="8"/>
  <c r="F24" i="8"/>
  <c r="A39" i="8"/>
  <c r="F7" i="8"/>
  <c r="F9" i="8"/>
  <c r="F8" i="8"/>
  <c r="F10" i="8"/>
  <c r="F6" i="8"/>
  <c r="A53" i="8"/>
  <c r="F19" i="8"/>
  <c r="F18" i="8"/>
  <c r="F20" i="8"/>
  <c r="F21" i="8"/>
  <c r="F22" i="8"/>
  <c r="A46" i="8"/>
  <c r="F16" i="8"/>
  <c r="F15" i="8"/>
  <c r="F12" i="8"/>
  <c r="F13" i="8"/>
  <c r="F14" i="8"/>
  <c r="A67" i="8"/>
  <c r="F33" i="8"/>
  <c r="F30" i="8"/>
  <c r="F31" i="8"/>
  <c r="F32" i="8"/>
  <c r="F34" i="8"/>
  <c r="C16" i="3"/>
  <c r="C5" i="3"/>
  <c r="C2" i="3"/>
  <c r="B16" i="3"/>
  <c r="B5" i="3"/>
  <c r="B2" i="3"/>
  <c r="E78" i="8" l="1"/>
  <c r="E83" i="8"/>
  <c r="E81" i="8"/>
  <c r="G81" i="8" s="1"/>
  <c r="E82" i="8"/>
  <c r="G82" i="8" s="1"/>
  <c r="E79" i="8"/>
  <c r="G79" i="8" s="1"/>
  <c r="E80" i="8"/>
  <c r="G80" i="8" s="1"/>
  <c r="L114" i="6"/>
  <c r="J114" i="6"/>
  <c r="D5" i="8"/>
  <c r="B42" i="8" s="1"/>
  <c r="C11" i="8"/>
  <c r="B48" i="8" s="1"/>
  <c r="E11" i="8"/>
  <c r="B50" i="8" s="1"/>
  <c r="D17" i="8"/>
  <c r="B56" i="8" s="1"/>
  <c r="D23" i="8"/>
  <c r="B63" i="8" s="1"/>
  <c r="D11" i="8"/>
  <c r="B49" i="8" s="1"/>
  <c r="C23" i="8"/>
  <c r="B62" i="8" s="1"/>
  <c r="E17" i="8"/>
  <c r="B57" i="8" s="1"/>
  <c r="E23" i="8"/>
  <c r="B64" i="8" s="1"/>
  <c r="E29" i="8"/>
  <c r="B71" i="8" s="1"/>
  <c r="D29" i="8"/>
  <c r="B70" i="8" s="1"/>
  <c r="G13" i="8"/>
  <c r="B16" i="5" s="1"/>
  <c r="E5" i="8"/>
  <c r="G22" i="8"/>
  <c r="B25" i="5" s="1"/>
  <c r="G9" i="8"/>
  <c r="B12" i="5" s="1"/>
  <c r="G10" i="8"/>
  <c r="B13" i="5" s="1"/>
  <c r="F29" i="8"/>
  <c r="B72" i="8" s="1"/>
  <c r="G15" i="8"/>
  <c r="B18" i="5" s="1"/>
  <c r="G20" i="8"/>
  <c r="B23" i="5" s="1"/>
  <c r="C17" i="8"/>
  <c r="B55" i="8" s="1"/>
  <c r="F5" i="8"/>
  <c r="B44" i="8" s="1"/>
  <c r="G25" i="8"/>
  <c r="B28" i="5" s="1"/>
  <c r="G12" i="8"/>
  <c r="B15" i="5" s="1"/>
  <c r="B11" i="8"/>
  <c r="B47" i="8" s="1"/>
  <c r="F23" i="8"/>
  <c r="B65" i="8" s="1"/>
  <c r="G21" i="8"/>
  <c r="B24" i="5" s="1"/>
  <c r="C5" i="8"/>
  <c r="G28" i="8"/>
  <c r="B31" i="5" s="1"/>
  <c r="G34" i="8"/>
  <c r="B37" i="5" s="1"/>
  <c r="G19" i="8"/>
  <c r="B22" i="5" s="1"/>
  <c r="G8" i="8"/>
  <c r="B11" i="5" s="1"/>
  <c r="G32" i="8"/>
  <c r="B35" i="5" s="1"/>
  <c r="F11" i="8"/>
  <c r="B51" i="8" s="1"/>
  <c r="G26" i="8"/>
  <c r="B29" i="5" s="1"/>
  <c r="C29" i="8"/>
  <c r="B69" i="8" s="1"/>
  <c r="G18" i="8"/>
  <c r="B21" i="5" s="1"/>
  <c r="B17" i="8"/>
  <c r="G27" i="8"/>
  <c r="B30" i="5" s="1"/>
  <c r="G30" i="8"/>
  <c r="B33" i="5" s="1"/>
  <c r="B29" i="8"/>
  <c r="G31" i="8"/>
  <c r="B34" i="5" s="1"/>
  <c r="B5" i="8"/>
  <c r="G6" i="8"/>
  <c r="B9" i="5" s="1"/>
  <c r="F17" i="8"/>
  <c r="B58" i="8" s="1"/>
  <c r="G7" i="8"/>
  <c r="B10" i="5" s="1"/>
  <c r="B23" i="8"/>
  <c r="G24" i="8"/>
  <c r="B27" i="5" s="1"/>
  <c r="G16" i="8"/>
  <c r="B19" i="5" s="1"/>
  <c r="G33" i="8"/>
  <c r="B36" i="5" s="1"/>
  <c r="G14" i="8"/>
  <c r="B17" i="5" s="1"/>
  <c r="B23" i="3"/>
  <c r="C23" i="3"/>
  <c r="C36" i="8" l="1"/>
  <c r="B41" i="8"/>
  <c r="B52" i="8"/>
  <c r="E36" i="8"/>
  <c r="B43" i="8"/>
  <c r="G5" i="8"/>
  <c r="G23" i="8"/>
  <c r="B26" i="5" s="1"/>
  <c r="B61" i="8"/>
  <c r="B66" i="8" s="1"/>
  <c r="G29" i="8"/>
  <c r="B32" i="5" s="1"/>
  <c r="B40" i="8"/>
  <c r="G17" i="8"/>
  <c r="B20" i="5" s="1"/>
  <c r="G11" i="8"/>
  <c r="B14" i="5" s="1"/>
  <c r="B68" i="8"/>
  <c r="B73" i="8" s="1"/>
  <c r="B54" i="8"/>
  <c r="B59" i="8" s="1"/>
  <c r="D36" i="8"/>
  <c r="E62" i="8" s="1"/>
  <c r="B36" i="8"/>
  <c r="F36" i="8"/>
  <c r="E61" i="8" l="1"/>
  <c r="E63" i="8" s="1"/>
  <c r="B8" i="5"/>
  <c r="G36" i="8"/>
  <c r="B45" i="8"/>
  <c r="E64" i="8" l="1"/>
  <c r="F63" i="8" s="1"/>
  <c r="G63" i="8" s="1"/>
  <c r="B12" i="2"/>
  <c r="B74" i="8"/>
  <c r="C17" i="2" l="1"/>
  <c r="C18" i="2"/>
  <c r="F64" i="8"/>
  <c r="F61" i="8"/>
  <c r="F62" i="8"/>
  <c r="H52" i="9"/>
  <c r="H56" i="9"/>
  <c r="H53" i="9"/>
  <c r="H55" i="9"/>
  <c r="H54" i="9"/>
  <c r="B18" i="2" l="1"/>
  <c r="B14" i="2"/>
  <c r="C14" i="2" s="1"/>
  <c r="B17" i="2"/>
  <c r="B13" i="2"/>
  <c r="C13" i="2" s="1"/>
  <c r="C22" i="2"/>
  <c r="B22" i="2"/>
  <c r="B21" i="2"/>
  <c r="C21" i="2"/>
  <c r="D13" i="2"/>
</calcChain>
</file>

<file path=xl/sharedStrings.xml><?xml version="1.0" encoding="utf-8"?>
<sst xmlns="http://schemas.openxmlformats.org/spreadsheetml/2006/main" count="344" uniqueCount="203">
  <si>
    <t>Projektadatok</t>
  </si>
  <si>
    <t>PoC címe:</t>
  </si>
  <si>
    <t>Pályázó neve (témavezető):</t>
  </si>
  <si>
    <t>E-mail:</t>
  </si>
  <si>
    <t>Telefonszám:</t>
  </si>
  <si>
    <t>Értékelési előfeltétel</t>
  </si>
  <si>
    <t>A projekt célja összhangban van a Felhívás céljával? ​</t>
  </si>
  <si>
    <t>Igen</t>
  </si>
  <si>
    <t>Nem</t>
  </si>
  <si>
    <t xml:space="preserve">A projekt címe: </t>
  </si>
  <si>
    <t>Kutatási témavezető:</t>
  </si>
  <si>
    <t>Tevékenység</t>
  </si>
  <si>
    <t>Költség</t>
  </si>
  <si>
    <t>Szept</t>
  </si>
  <si>
    <t>Okt</t>
  </si>
  <si>
    <t>Nov</t>
  </si>
  <si>
    <t>Dec</t>
  </si>
  <si>
    <t>Jan</t>
  </si>
  <si>
    <t>Febr</t>
  </si>
  <si>
    <t>Márc</t>
  </si>
  <si>
    <t>Ápr</t>
  </si>
  <si>
    <t>Máj</t>
  </si>
  <si>
    <t>Jún</t>
  </si>
  <si>
    <t>Júl</t>
  </si>
  <si>
    <t>Aug</t>
  </si>
  <si>
    <t>1. Mérföldkő</t>
  </si>
  <si>
    <t>1. tevékenység</t>
  </si>
  <si>
    <t>2. tevékenység</t>
  </si>
  <si>
    <t>3. tevékenység</t>
  </si>
  <si>
    <t>4. tevékenység</t>
  </si>
  <si>
    <t>5. tevékenység</t>
  </si>
  <si>
    <t>2. Mérföldkő</t>
  </si>
  <si>
    <t>3. Mérföldkő</t>
  </si>
  <si>
    <t>4. Mérföldkő</t>
  </si>
  <si>
    <t>5. Mérföldkő</t>
  </si>
  <si>
    <t>A PoC projekt megvalósítására igényelt támogatás felhasználása</t>
  </si>
  <si>
    <t>Immateriális javak</t>
  </si>
  <si>
    <t>Mérföldkő megnevezése</t>
  </si>
  <si>
    <t>Tevékenység megnevezése</t>
  </si>
  <si>
    <t>Költségtípus</t>
  </si>
  <si>
    <t>Darab</t>
  </si>
  <si>
    <t>nettó Ft/darab</t>
  </si>
  <si>
    <t>ÁFA</t>
  </si>
  <si>
    <t>Összesen</t>
  </si>
  <si>
    <t>Tárgyi eszközök</t>
  </si>
  <si>
    <t>Anyagköltség</t>
  </si>
  <si>
    <t>Személyi ráfordítás - a munkavállaló neve és egyetemi affiliációja</t>
  </si>
  <si>
    <t>Hónapok száma (hó)</t>
  </si>
  <si>
    <t>Bér (Ft/hó)</t>
  </si>
  <si>
    <t>Szerződés típusa</t>
  </si>
  <si>
    <t>Járulék (Ft)</t>
  </si>
  <si>
    <t>Összesen (Ft)</t>
  </si>
  <si>
    <t>Bérköltség</t>
  </si>
  <si>
    <t xml:space="preserve"> </t>
  </si>
  <si>
    <t>Költségek mindösszesen</t>
  </si>
  <si>
    <t>Mérföldkövek megnevezése</t>
  </si>
  <si>
    <t>Tevékenységek megnevezése</t>
  </si>
  <si>
    <t>Immateriális javak amortizációs költsége</t>
  </si>
  <si>
    <t>munkaszerződés</t>
  </si>
  <si>
    <t>további jogviszony</t>
  </si>
  <si>
    <t>Eszközök, berendezések felszerelések amortizációs költsége</t>
  </si>
  <si>
    <t xml:space="preserve">bérkiegészítés </t>
  </si>
  <si>
    <t>hallgatói munkaszerződés</t>
  </si>
  <si>
    <t>megbízási szerződés</t>
  </si>
  <si>
    <t>Igénybe vett szolgáltatások költsége</t>
  </si>
  <si>
    <t>Egyéb szolgáltatások (beleértve az iparjogvédelmi, illetve publikációs (APC) költségeket)</t>
  </si>
  <si>
    <t>Paraméter</t>
  </si>
  <si>
    <t>Elérhető pontszám</t>
  </si>
  <si>
    <t>Elért pontszám</t>
  </si>
  <si>
    <t>ERC</t>
  </si>
  <si>
    <t>very good/good/fail</t>
  </si>
  <si>
    <t>A probléma és a megoldás relevanciája</t>
  </si>
  <si>
    <t>Áttörő innovációs potenciál</t>
  </si>
  <si>
    <t xml:space="preserve">Hasznosítási lehetőségek: A projekt a gazdasági-társadalmi hasznosítás előmozdítását tűzte ki célul és az ezzel kapcsolatban megfogalmazottak reálisak.  </t>
  </si>
  <si>
    <t>Van-e a javasolt ötletnek olyan potenciálja, amely elősegíti az innovációt és képes az üzleti siker és növekedés előmozdítására, új értékteremtést generálva a piacon, illetve képes kezelni társadalmi kihívásokat?</t>
  </si>
  <si>
    <t>A javasolt megoldás/koncepció képes kezelni az azonosított problémát</t>
  </si>
  <si>
    <t>A várható eredmények mennyiben innovatívak vagy megkülönböztetőek a már létező megoldásokhoz képest?</t>
  </si>
  <si>
    <t>A megoldás megvalósíthatósága</t>
  </si>
  <si>
    <t>A javasolt ötlet magas kockázatú és magas haszonnal járó jellegű-e?</t>
  </si>
  <si>
    <t xml:space="preserve">A projekt logikusan felépített, jól definiált munkaterv és mérföldkövek alapján megvalósítható </t>
  </si>
  <si>
    <t>Az eredmény áttörő innovációhoz vezet, ami jelentős hasznot jelent a gazdaság és a társadalom számára?</t>
  </si>
  <si>
    <t>A projekt a mérföldkövekhez és feladatokhoz szabott reális költségvetéssel rendelkezik.</t>
  </si>
  <si>
    <t>Felmerül-e annak a kockázata, hogy bizonyos nehézségek leküzdése komoly akadályt jelent?</t>
  </si>
  <si>
    <t>A kutatási témafelelős által eddig elért kutatási eredmények jelentős és megfelelő alapot biztosítanak a projekt megvalósításához, a technológia továbbfejlesztéséhez.</t>
  </si>
  <si>
    <t>Megközelítés és módszertan</t>
  </si>
  <si>
    <t xml:space="preserve">  </t>
  </si>
  <si>
    <t>A projektben bemutatott mérföldkövek és feladatokhoz mérten a projekt gazdák rendelkeznek innovációs szemlélettel és menedzseri képességekkel.</t>
  </si>
  <si>
    <t>A tervezett tevékenységek alkalmasak-e arra, hogy elősegítségk a haladást a kutatástól az innováció megvalósulásáig?A tevékenységek magukban foglalhatják:</t>
  </si>
  <si>
    <t>A kutatócsoport felkészült a projektjavaslat megvalósításához és a csapat tagjainak egyéni kompetenciái összhangban vannak a projekttervben vázolt tevékenységekkel.</t>
  </si>
  <si>
    <t>az ötlet tesztelését, kísérletezését, bemutatását és validálását;</t>
  </si>
  <si>
    <t>Specifikus (Specific) – Meghatározza-e a Projektjavaslat az objektívákat, és világosan körvonalazza-e a megoldás céljait?</t>
  </si>
  <si>
    <t>a fenti tevékenységek elvégzéséhez és az általuk feltárt gyengeségek kezeléséhez szükséges kutatások végzését;</t>
  </si>
  <si>
    <t>Mérhető (Measurable) – Megfelelően ismerteti-e a Projektjavaslat a megközelítést vagy módszert mérföldkövekkel alátámasztva, amelyek a fent említett célok elérését szolgálják?</t>
  </si>
  <si>
    <t>az IPR (szellemi tulajdonjog) védelmi vagy tudástranszfer stratégiájának tisztázását;</t>
  </si>
  <si>
    <t>Elérhető (Attainable) – A pályázó által meghatározott célok és mérföldkövek elérhetők/megvalósíthatók-e, ha elegendő idő és erőforrás áll rendelkezésre?</t>
  </si>
  <si>
    <t>ipari partnerek, társadalmi vagy kulturális szervezetek, döntéshozók vagy egyéb érintettek bevonását, akik támogatják a kutatási eredmények innovációvá történő átültetését;</t>
  </si>
  <si>
    <t>Reális (Realistic) –A meghatározott célok és mérföldkövek alapján reálisan kerültek meghatározásra az erőforrások és a szükséges készségek, költségvetés realitása</t>
  </si>
  <si>
    <t>az innováció várható „végfelhasználóinak” azonosítását.</t>
  </si>
  <si>
    <t>Időzítés (Timeline) – Reálisak-e a mérföldkövekhez rendelt időszakok, és a pályázó a készségei és erőforrásai alapján alkalmas-e arra, hogy a prototípus/innováció eléréséhez szükséges szakaszokat a megadott időben teljesíteni tudja?</t>
  </si>
  <si>
    <t>A javasolt időtávok és erőforrások megfelelőek-e a projekt megvalósításához és kivitelezhetőségéhez, és megfelelően indokoltak-e?</t>
  </si>
  <si>
    <t>Alkalmazhatóság</t>
  </si>
  <si>
    <t>A tevékenységeket az adott célra jól képzett személyek végzik majd?</t>
  </si>
  <si>
    <t>Innovációs potenciál –  a projektjavaslat hiteles képet ad arról, hogy a fejlesztendő termék/szolgáltatás/eljárás egyedi, továbbá jelentős versenyelőnnyel és/vagy fontos társadalmi hatással rendelkezik.</t>
  </si>
  <si>
    <t>Vezető kutató – stratégiai vezetés és projektmenedzsment</t>
  </si>
  <si>
    <t>Végrehajtás: A projekt szakmailag releváns célkitűzésekkel, továbbá meggyőző tervvel rendelkezik a hasznosításba bevonható partnerekkel történő együttműködésről vagy spinoff cégalapításról.</t>
  </si>
  <si>
    <t>A projektvezető világos elképzeléssel rendelkezik-e a projekt irányításáról, hatékonyan tudja rendszerezni az információkat a stratégiai döntések meghozatalához, képes a kockázatokat kezelni, vezetőként statégiai szemlélettel képes irányítani a kutatási és innovációs folyamatokat, a kutatási eredmények hasznosítását.</t>
  </si>
  <si>
    <t>Skálázhatóság – üzleti modellként való alkalmazhatóság, piaci és üzleti vonzerő, a piaci hasznosítás lehetősége.</t>
  </si>
  <si>
    <t>Gazdasági fenntarthatóság – a megoldás potenciálja, hogy nyereségessé vagy pénzügyileg életképessé váljon</t>
  </si>
  <si>
    <t>Stratégiai illeszkedés: A benyújtott projektjavaslat illeszkedik az Egyetem stratégiai célkitűzéseihez, futó KFI projektekhez</t>
  </si>
  <si>
    <t>IP és jog: Jogi vagy szellemitulajdon-védelmi korlátok, melyek a későbbi hasznosítást kizárják vagy akadályozzák.  Létezik-e releváns IP, a hasznosítás tervezett szellemitulajdon-védelmének bemutatása, esetleges jogi vagy szellemitulajdon-védelmi korlátok kezelése.</t>
  </si>
  <si>
    <r>
      <rPr>
        <sz val="11"/>
        <color rgb="FF000000"/>
        <rFont val="Calibri"/>
        <family val="2"/>
        <charset val="238"/>
        <scheme val="minor"/>
      </rPr>
      <t xml:space="preserve">Tisztelt Pályázó!
A pályázati adatlap részét képezi a mérföldkövenként meghatározott tevékenységek időbeli ütemezése (Gantt táblázat), és a költségek megtervezése tevékenységenként. 
</t>
    </r>
    <r>
      <rPr>
        <b/>
        <sz val="11"/>
        <color rgb="FF000000"/>
        <rFont val="Calibri"/>
        <family val="2"/>
        <charset val="238"/>
        <scheme val="minor"/>
      </rPr>
      <t xml:space="preserve">Kérem, hogy a kitöltést a lapok sorrendjében végezze. Csak a zölddel jelölt mezőket töltse ki, a többi mező automatikusan generálódik. 
</t>
    </r>
    <r>
      <rPr>
        <sz val="11"/>
        <color rgb="FF000000"/>
        <rFont val="Calibri"/>
        <family val="2"/>
        <charset val="238"/>
        <scheme val="minor"/>
      </rPr>
      <t xml:space="preserve">1. Elsőként a Projektadatok lapon adja meg a projekt alapadatait. 
2. Ezt követően a Gantt-Timeline fülön tervezze meg az egyes mérföldköveket és az ahhoz kapcsolódó tevékenységeket. A mérföldköveket és tevékenységeket lényegretörően és érthetően fogalmazza meg, minden mérföldkőnek és tevékenységnek egyedi elnevezése legyen. A további lapokon ugyanezek az elnevezések fognak szerepelni, melyet lenyíló menüből választhat ki. Újabb sorokat ne adjon a táblázathoz! Vegye figyelembe, hogy 6 hónaponként mindenképp tervezzen mérföldkövet. Az egyes tevékenységek időtartamát és időpontját a tevékenység melletti naptár részen jelölje úgy, hogy az adott tevékenység és időszak metszetében lévő halványzöld cellába 1-es számot ír. Ekkor a cella színe sötétzöldre vált, ezzel párhuzamosan a mérföldkő releváns cellája is sötétzöld lesz. A naptár hetenkénti beosztású. Az így elkészült Gantt diagramm lesz a projekt költségvetésének alapja.
3. A kitöltést a költségek költségnemenkénti megtervezésével folytassa. 
- A személyi jellegű költségeknél tevékenységenként sorolja fel a projektben résztvevő személyeket. Ez azt jelenti, hogy ugyanaz a személy annyi soron fog szerepelni, ahány, a Gantt táblában szereplő tevékenységben részt vesz.
- A többi költségnemnél szintén tevékenységenként sorolja fel a szolgáltatásokat.
- Az eszközök tervezésénél vegye figyelembe, hogy a tartósan használt tárgyi eszközöknél és immateriális javaknál csak a projektidőszakra eső amortizációs költség számolható el.
4. A költségösszesítő lap és a Gantt diagramm költségoszlopa automatikusan töltődik. Kérjük ellenőrizze, hogy a költségösszesítő Összesen cellája megfelel-e a pályázati kritériumoknak és az Ön által pályázni kívánt összeg nem haladja meg a Pályázati felhívásban szereplő maximálisan pályázható összeget.
</t>
    </r>
  </si>
  <si>
    <t>ÁFA mértéke</t>
  </si>
  <si>
    <t>Tárgyi eszközök amortizációs költsége</t>
  </si>
  <si>
    <t>Tárgyi eszközök bekerülési értéke</t>
  </si>
  <si>
    <t>Mutató neve</t>
  </si>
  <si>
    <t>Mérték-egység</t>
  </si>
  <si>
    <t>Mennyiség</t>
  </si>
  <si>
    <t>Célérték elérésének dátuma</t>
  </si>
  <si>
    <t>A projekt keretében kifejlesztett új termék</t>
  </si>
  <si>
    <t>db</t>
  </si>
  <si>
    <t>A projekt keretében kifejlesztett új szolgáltatás</t>
  </si>
  <si>
    <t>A projekt keretében kifejlesztett új technológia</t>
  </si>
  <si>
    <t>Fejlesztett és feltöltött mérési eredményeket tartalmazó kutatási adatbázis</t>
  </si>
  <si>
    <t>Elkészült know-how (beleértve módszertant, monitoring / értékelési modellt)</t>
  </si>
  <si>
    <t>Piacra vitt kutatási eredmények, értékesített vagy más módon hasznosított szellemi alkotások (pl. szabadalmak, know-how-k) száma</t>
  </si>
  <si>
    <t>Benyújtott szabadalmi bejelentések száma SZTNH, WIPO és EPO által vezetett adatbázisok, vagy az azok alapján kiállított igazolások</t>
  </si>
  <si>
    <t>Benyújtott PCT (Patent Cooperation Treaty - Szabadalmi Együttműködési Szerződés alapján tett) szabadalmi bejelentések száma SZTNH, WIPO és EPO által vezetett adatbázisok, vagy az azok alapján kiállított igazolások</t>
  </si>
  <si>
    <t xml:space="preserve">db </t>
  </si>
  <si>
    <t>Benyújtott használati minta oltalom bejelentések száma összesen SZTNH, WIPO és EPO által vezetett adatbázisok, vagy az azok alapján kiállított igazolások</t>
  </si>
  <si>
    <t>Benyújtott formatervezési minta-oltalom bejelentések száma összesen SZTNH, WIPO és EPO által vezetett adatbázisok, vagy az azok alapján kiállított igazolások</t>
  </si>
  <si>
    <t>A közösségi formatervezési mintaoltalmi bejelentések száma SZTNH, WIPO és EPO által vezetett adatbázisok, vagy az azok alapján kiállított igazolások</t>
  </si>
  <si>
    <t>Benyújtott védjegyoltalom kérelmek száma összesen SZTNH, WIPO és EPO által vezetett adatbázisok, vagy az azok alapján kiállított igazolások</t>
  </si>
  <si>
    <t>A közösségi védjegybejelentések száma ZTNH, WIPO és EPO által vezetett adatbázisok, vagy az azok alapján kiállított igazolások</t>
  </si>
  <si>
    <t>Benyújtott növényfajta-oltalom kérelmek száma összesen SZTNH, WIPO és EPO által vezetett adatbázisok, vagy az azok alapján kiállított</t>
  </si>
  <si>
    <t>Megszerzett iparjogvédelmi oltalom hiányában pozitív szabadalomképességi értékelések száma összesen SZTNH, WIPO és EPO által vezetett adatbázisok, vagy az azok alapján kiállított igazolások</t>
  </si>
  <si>
    <t>Az elért (megadott) szabadalmi, használati minta, védjegy, design oltalmak, illetve növényfajta oltalom száma összesen SZTNH, WIPO és EPO által vezetett adatbázisok, vagy az azok alapján kiállított igazolások</t>
  </si>
  <si>
    <t>A projekt eredményeinek nyilvános terjesztése hazai és nemzetközi fórumokon</t>
  </si>
  <si>
    <t>A projekt eredményeként megjelent összes publikáció száma</t>
  </si>
  <si>
    <t>A projekt eredményeképpen létrejött Q1-es kategóriájú cikkek száma (közlésre elfogadott, de nem megjelent cikkek is megnevezhetők)</t>
  </si>
  <si>
    <t>A projekt eredményeként nemzetközi együttműködésben létrehozott publikációk száma</t>
  </si>
  <si>
    <t>A projekt közreműködésével létrejött, a magán- és a közszféra közös publikációinak száma</t>
  </si>
  <si>
    <t>Monitoring</t>
  </si>
  <si>
    <t>Költségösszesítő</t>
  </si>
  <si>
    <t>Szolgáltatások költsége</t>
  </si>
  <si>
    <t>Anyagok költsége</t>
  </si>
  <si>
    <t>Nettó (Ft)</t>
  </si>
  <si>
    <t>ÁFA(Ft)</t>
  </si>
  <si>
    <t>Nettó ár összesen</t>
  </si>
  <si>
    <t>Szakmai megvalósításhoz kapcsolódó személyi jellegű ráfordítás – kutató-fejlesztő munkatárs</t>
  </si>
  <si>
    <t>Szakmai megvalósításhoz kapcsolódó személyi jellegű ráfordítás – technikus, segédszemélyzet</t>
  </si>
  <si>
    <t>Nettó bér</t>
  </si>
  <si>
    <t xml:space="preserve">Járulék </t>
  </si>
  <si>
    <t>Bérköltség összesen</t>
  </si>
  <si>
    <t>Kutatói szint</t>
  </si>
  <si>
    <t>Megvalósítási helyszín (tanszék, intézet, cím)</t>
  </si>
  <si>
    <t>Max.</t>
  </si>
  <si>
    <t>Kommunikációs költségek</t>
  </si>
  <si>
    <t>Elszámolható tevékenység</t>
  </si>
  <si>
    <t>Tevékenység típusa</t>
  </si>
  <si>
    <t>A munkavállaló által elvégzendő feladatok ismertetése, kapcsolódása a projekthez</t>
  </si>
  <si>
    <t>Nettó</t>
  </si>
  <si>
    <t>Bruttó</t>
  </si>
  <si>
    <t>Maximum</t>
  </si>
  <si>
    <t>Költség aránya</t>
  </si>
  <si>
    <t>Hibaüzenet</t>
  </si>
  <si>
    <t>Projekt futamideje</t>
  </si>
  <si>
    <t>hónap</t>
  </si>
  <si>
    <t>A projekt futamideje és a költségvetés mértéke összhangban van?</t>
  </si>
  <si>
    <t>A projekt futamideje a pályázati kiírásnak megfelelő hosszúságú?</t>
  </si>
  <si>
    <t>A projekt költségvetése 5-20 millió vagy 25-50 millió forint között van?</t>
  </si>
  <si>
    <t>Kis projekt?</t>
  </si>
  <si>
    <t>Nagy projekt?</t>
  </si>
  <si>
    <t>Futamidő kategória 6-12 hó?</t>
  </si>
  <si>
    <t>Futamidő kategória 12-18 hó?</t>
  </si>
  <si>
    <t>A projekt költségvetése 5-20 millió forint?</t>
  </si>
  <si>
    <t>A projekt költségvetése 25-50 millió forint?</t>
  </si>
  <si>
    <t>Projekt teljes költségvetése</t>
  </si>
  <si>
    <t xml:space="preserve">Beruházási költségek </t>
  </si>
  <si>
    <t>Agyagok költsége</t>
  </si>
  <si>
    <t>Teljes költségvetés</t>
  </si>
  <si>
    <t>Arány</t>
  </si>
  <si>
    <t>Beszerzési ár nettó Ft/darab</t>
  </si>
  <si>
    <t>Beszerzési  ár összesen</t>
  </si>
  <si>
    <t>Használat ideje a projektben
(hónapok száma)</t>
  </si>
  <si>
    <t>Leírási kulcs</t>
  </si>
  <si>
    <t>Projektben elszámolható értékcsökkenés</t>
  </si>
  <si>
    <t>100 % azonnali értékcsökkenés</t>
  </si>
  <si>
    <t>Leírási kulcsok tárgyi eszköz</t>
  </si>
  <si>
    <t>Leírási kulcsok immateriális javak</t>
  </si>
  <si>
    <t>Tárgyi eszközök megnevezése</t>
  </si>
  <si>
    <t>Beszerzési ár
nettó Ft/darab</t>
  </si>
  <si>
    <t>Beszerzési nettó ár összesen</t>
  </si>
  <si>
    <t>Alapkutatás, technológia-validáció</t>
  </si>
  <si>
    <t>Infrastruktúra-használat</t>
  </si>
  <si>
    <t>Tudás- és kapcsolatbővítés érdekében rendezvényeken való részvétel költségei</t>
  </si>
  <si>
    <t>Szellemitulajdon-védelmi és újdonságkutatási tevékenység</t>
  </si>
  <si>
    <t xml:space="preserve">a Debreceni Egyetem részére </t>
  </si>
  <si>
    <t>UD THETA -Theory to Action</t>
  </si>
  <si>
    <t>Proof of Concept típusú program megvalósítására</t>
  </si>
  <si>
    <t>TÁMOGATÁSI KÉRELEM</t>
  </si>
  <si>
    <t>Bér (Ft)</t>
  </si>
  <si>
    <t>Rövid indoklás, kapcsolódás a projekthez</t>
  </si>
  <si>
    <t>A munkavállaló foglalkoztatásának tervezett típusa és az elvégzendő feladatok ismertetése, kapcsolódása a projekthez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</si>
</sst>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\ [$Ft-40E]_-;\-* #,##0\ [$Ft-40E]_-;_-* &quot;-&quot;??\ [$Ft-40E]_-;_-@_-"/>
    <numFmt numFmtId="166" formatCode="#,##0\ &quot;Ft&quot;"/>
    <numFmt numFmtId="167" formatCode="0.0%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0"/>
      <name val="Calibri"/>
      <family val="2"/>
      <charset val="238"/>
      <scheme val="minor"/>
    </font>
    <font>
      <i/>
      <sz val="14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A3A3A"/>
      <name val="Verdana"/>
      <family val="2"/>
      <charset val="238"/>
    </font>
    <font>
      <b/>
      <sz val="10"/>
      <color rgb="FF3A3A3A"/>
      <name val="Verdana"/>
      <family val="2"/>
      <charset val="238"/>
    </font>
    <font>
      <i/>
      <sz val="11"/>
      <color theme="1"/>
      <name val="Segoe UI"/>
      <family val="2"/>
      <charset val="238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10"/>
      <color rgb="FF3B3838"/>
      <name val="Verdana"/>
      <family val="2"/>
      <charset val="238"/>
    </font>
    <font>
      <b/>
      <sz val="10"/>
      <color rgb="FF3B3838"/>
      <name val="Calibri"/>
      <family val="2"/>
      <charset val="238"/>
      <scheme val="minor"/>
    </font>
    <font>
      <i/>
      <sz val="10"/>
      <color rgb="FF3B383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000000"/>
      <name val="Calibri"/>
      <family val="2"/>
      <scheme val="minor"/>
    </font>
    <font>
      <sz val="10"/>
      <color rgb="FF3B3838"/>
      <name val="Verdana"/>
      <family val="2"/>
      <charset val="238"/>
    </font>
    <font>
      <sz val="10"/>
      <color rgb="FF3B3838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rgb="FF3B3838"/>
      <name val="Verdana"/>
      <family val="2"/>
      <charset val="238"/>
    </font>
    <font>
      <b/>
      <sz val="36"/>
      <color rgb="FF234D3E"/>
      <name val="Verdana"/>
      <family val="2"/>
      <charset val="238"/>
    </font>
    <font>
      <b/>
      <sz val="18"/>
      <color rgb="FF234D3E"/>
      <name val="Calibri"/>
      <family val="2"/>
      <charset val="238"/>
      <scheme val="minor"/>
    </font>
    <font>
      <b/>
      <sz val="16"/>
      <color rgb="FF234D3E"/>
      <name val="Verdan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D233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EE0000"/>
      </right>
      <top style="thin">
        <color indexed="64"/>
      </top>
      <bottom/>
      <diagonal/>
    </border>
    <border>
      <left style="thin">
        <color indexed="64"/>
      </left>
      <right style="thin">
        <color rgb="FFEE0000"/>
      </right>
      <top style="thin">
        <color indexed="64"/>
      </top>
      <bottom style="thin">
        <color indexed="64"/>
      </bottom>
      <diagonal/>
    </border>
    <border>
      <left/>
      <right style="thin">
        <color rgb="FFEE0000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34">
    <xf numFmtId="0" fontId="0" fillId="0" borderId="0" xfId="0"/>
    <xf numFmtId="0" fontId="0" fillId="0" borderId="5" xfId="0" applyBorder="1"/>
    <xf numFmtId="0" fontId="0" fillId="0" borderId="4" xfId="0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0" fillId="4" borderId="5" xfId="0" applyFill="1" applyBorder="1"/>
    <xf numFmtId="0" fontId="4" fillId="4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center"/>
    </xf>
    <xf numFmtId="0" fontId="0" fillId="4" borderId="7" xfId="0" applyFill="1" applyBorder="1"/>
    <xf numFmtId="0" fontId="0" fillId="0" borderId="0" xfId="0" applyAlignment="1">
      <alignment horizontal="center"/>
    </xf>
    <xf numFmtId="2" fontId="0" fillId="0" borderId="0" xfId="0" applyNumberFormat="1"/>
    <xf numFmtId="2" fontId="7" fillId="7" borderId="31" xfId="2" applyNumberFormat="1" applyFont="1" applyFill="1" applyBorder="1" applyAlignment="1" applyProtection="1">
      <alignment horizontal="left" vertical="top" wrapText="1"/>
      <protection locked="0"/>
    </xf>
    <xf numFmtId="2" fontId="10" fillId="8" borderId="31" xfId="2" applyNumberFormat="1" applyFont="1" applyFill="1" applyBorder="1" applyAlignment="1" applyProtection="1">
      <alignment horizontal="left" vertical="top" wrapText="1"/>
      <protection locked="0"/>
    </xf>
    <xf numFmtId="0" fontId="8" fillId="8" borderId="30" xfId="0" applyFont="1" applyFill="1" applyBorder="1" applyAlignment="1" applyProtection="1">
      <alignment wrapText="1"/>
      <protection locked="0"/>
    </xf>
    <xf numFmtId="0" fontId="8" fillId="8" borderId="1" xfId="0" applyFont="1" applyFill="1" applyBorder="1" applyAlignment="1" applyProtection="1">
      <alignment wrapText="1"/>
      <protection locked="0"/>
    </xf>
    <xf numFmtId="0" fontId="8" fillId="8" borderId="9" xfId="0" applyFont="1" applyFill="1" applyBorder="1" applyAlignment="1" applyProtection="1">
      <alignment wrapText="1"/>
      <protection locked="0"/>
    </xf>
    <xf numFmtId="0" fontId="8" fillId="8" borderId="19" xfId="0" applyFont="1" applyFill="1" applyBorder="1" applyAlignment="1" applyProtection="1">
      <alignment wrapText="1"/>
      <protection locked="0"/>
    </xf>
    <xf numFmtId="0" fontId="8" fillId="8" borderId="18" xfId="0" applyFont="1" applyFill="1" applyBorder="1" applyAlignment="1" applyProtection="1">
      <alignment wrapText="1"/>
      <protection locked="0"/>
    </xf>
    <xf numFmtId="0" fontId="8" fillId="8" borderId="4" xfId="0" applyFont="1" applyFill="1" applyBorder="1" applyAlignment="1" applyProtection="1">
      <alignment wrapText="1"/>
      <protection locked="0"/>
    </xf>
    <xf numFmtId="0" fontId="8" fillId="8" borderId="5" xfId="0" applyFont="1" applyFill="1" applyBorder="1" applyAlignment="1" applyProtection="1">
      <alignment wrapText="1"/>
      <protection locked="0"/>
    </xf>
    <xf numFmtId="0" fontId="8" fillId="8" borderId="28" xfId="0" applyFont="1" applyFill="1" applyBorder="1" applyAlignment="1" applyProtection="1">
      <alignment wrapText="1"/>
      <protection locked="0"/>
    </xf>
    <xf numFmtId="0" fontId="15" fillId="8" borderId="19" xfId="0" applyFont="1" applyFill="1" applyBorder="1" applyAlignment="1" applyProtection="1">
      <alignment wrapText="1"/>
      <protection locked="0"/>
    </xf>
    <xf numFmtId="0" fontId="15" fillId="8" borderId="5" xfId="0" applyFont="1" applyFill="1" applyBorder="1" applyAlignment="1" applyProtection="1">
      <alignment horizontal="right" wrapText="1"/>
      <protection locked="0"/>
    </xf>
    <xf numFmtId="0" fontId="11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4" fillId="5" borderId="4" xfId="2" applyFont="1" applyFill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0" fontId="14" fillId="5" borderId="19" xfId="2" applyFont="1" applyFill="1" applyBorder="1" applyAlignment="1">
      <alignment horizontal="center" vertical="center" wrapText="1"/>
    </xf>
    <xf numFmtId="0" fontId="14" fillId="5" borderId="16" xfId="2" applyFont="1" applyFill="1" applyBorder="1" applyAlignment="1">
      <alignment horizontal="center" vertical="center" wrapText="1"/>
    </xf>
    <xf numFmtId="0" fontId="14" fillId="5" borderId="22" xfId="2" applyFont="1" applyFill="1" applyBorder="1" applyAlignment="1">
      <alignment horizontal="center" vertical="center" wrapText="1"/>
    </xf>
    <xf numFmtId="0" fontId="14" fillId="5" borderId="15" xfId="2" applyFont="1" applyFill="1" applyBorder="1" applyAlignment="1">
      <alignment horizontal="center" vertical="center" wrapText="1"/>
    </xf>
    <xf numFmtId="0" fontId="14" fillId="5" borderId="17" xfId="2" applyFont="1" applyFill="1" applyBorder="1" applyAlignment="1">
      <alignment horizontal="center" vertical="center" wrapText="1"/>
    </xf>
    <xf numFmtId="0" fontId="14" fillId="5" borderId="27" xfId="2" applyFont="1" applyFill="1" applyBorder="1" applyAlignment="1">
      <alignment horizontal="center" vertical="center" wrapText="1"/>
    </xf>
    <xf numFmtId="0" fontId="14" fillId="5" borderId="26" xfId="2" applyFont="1" applyFill="1" applyBorder="1" applyAlignment="1">
      <alignment horizontal="center" vertical="center" wrapText="1"/>
    </xf>
    <xf numFmtId="0" fontId="14" fillId="5" borderId="5" xfId="2" applyFont="1" applyFill="1" applyBorder="1" applyAlignment="1">
      <alignment horizontal="center" vertical="center" wrapText="1"/>
    </xf>
    <xf numFmtId="0" fontId="14" fillId="5" borderId="28" xfId="2" applyFont="1" applyFill="1" applyBorder="1" applyAlignment="1">
      <alignment horizontal="center" vertical="center" wrapText="1"/>
    </xf>
    <xf numFmtId="0" fontId="14" fillId="5" borderId="9" xfId="2" applyFont="1" applyFill="1" applyBorder="1" applyAlignment="1">
      <alignment horizontal="center" vertical="center" wrapText="1"/>
    </xf>
    <xf numFmtId="0" fontId="8" fillId="0" borderId="30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166" fontId="0" fillId="0" borderId="1" xfId="4" applyNumberFormat="1" applyFont="1" applyBorder="1"/>
    <xf numFmtId="0" fontId="1" fillId="0" borderId="1" xfId="0" applyFont="1" applyBorder="1" applyAlignment="1" applyProtection="1">
      <alignment horizontal="justify" vertical="center" wrapText="1"/>
      <protection locked="0"/>
    </xf>
    <xf numFmtId="166" fontId="0" fillId="0" borderId="1" xfId="4" applyNumberFormat="1" applyFont="1" applyBorder="1" applyProtection="1">
      <protection locked="0"/>
    </xf>
    <xf numFmtId="0" fontId="18" fillId="5" borderId="1" xfId="1" applyFont="1" applyFill="1" applyBorder="1" applyAlignment="1">
      <alignment horizontal="center" vertical="center" wrapText="1"/>
    </xf>
    <xf numFmtId="4" fontId="18" fillId="5" borderId="1" xfId="1" applyNumberFormat="1" applyFont="1" applyFill="1" applyBorder="1" applyAlignment="1">
      <alignment horizontal="center" vertical="center" wrapText="1"/>
    </xf>
    <xf numFmtId="166" fontId="18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 applyProtection="1">
      <alignment wrapText="1"/>
      <protection locked="0"/>
    </xf>
    <xf numFmtId="3" fontId="0" fillId="0" borderId="0" xfId="0" applyNumberFormat="1" applyAlignment="1">
      <alignment horizontal="center"/>
    </xf>
    <xf numFmtId="3" fontId="0" fillId="0" borderId="1" xfId="4" applyNumberFormat="1" applyFont="1" applyBorder="1" applyProtection="1">
      <protection locked="0"/>
    </xf>
    <xf numFmtId="165" fontId="0" fillId="0" borderId="1" xfId="0" applyNumberFormat="1" applyBorder="1" applyAlignment="1" applyProtection="1">
      <alignment wrapText="1"/>
      <protection locked="0"/>
    </xf>
    <xf numFmtId="0" fontId="0" fillId="9" borderId="4" xfId="0" applyFill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19" fillId="9" borderId="0" xfId="0" applyFont="1" applyFill="1" applyAlignment="1">
      <alignment wrapText="1"/>
    </xf>
    <xf numFmtId="0" fontId="19" fillId="0" borderId="0" xfId="0" applyFont="1"/>
    <xf numFmtId="0" fontId="21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vertical="center"/>
    </xf>
    <xf numFmtId="0" fontId="0" fillId="9" borderId="0" xfId="0" applyFill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/>
    <xf numFmtId="0" fontId="26" fillId="0" borderId="0" xfId="0" applyFont="1" applyAlignment="1">
      <alignment wrapText="1"/>
    </xf>
    <xf numFmtId="9" fontId="0" fillId="0" borderId="0" xfId="0" applyNumberFormat="1"/>
    <xf numFmtId="3" fontId="18" fillId="5" borderId="1" xfId="1" applyNumberFormat="1" applyFont="1" applyFill="1" applyBorder="1" applyAlignment="1">
      <alignment horizontal="center" vertical="center"/>
    </xf>
    <xf numFmtId="166" fontId="18" fillId="5" borderId="1" xfId="1" applyNumberFormat="1" applyFont="1" applyFill="1" applyBorder="1" applyAlignment="1">
      <alignment horizontal="center" vertical="center"/>
    </xf>
    <xf numFmtId="9" fontId="18" fillId="5" borderId="1" xfId="5" applyFont="1" applyFill="1" applyBorder="1" applyAlignment="1">
      <alignment horizontal="center" vertical="center"/>
    </xf>
    <xf numFmtId="9" fontId="0" fillId="0" borderId="1" xfId="5" applyFont="1" applyBorder="1" applyAlignment="1" applyProtection="1">
      <alignment horizontal="center" vertical="center"/>
      <protection locked="0"/>
    </xf>
    <xf numFmtId="9" fontId="0" fillId="0" borderId="0" xfId="5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37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27" fillId="5" borderId="20" xfId="2" applyFont="1" applyFill="1" applyBorder="1" applyAlignment="1">
      <alignment horizontal="center" vertical="center" wrapText="1"/>
    </xf>
    <xf numFmtId="0" fontId="27" fillId="5" borderId="1" xfId="2" applyFont="1" applyFill="1" applyBorder="1" applyAlignment="1">
      <alignment horizontal="center" vertical="center" wrapText="1"/>
    </xf>
    <xf numFmtId="4" fontId="27" fillId="5" borderId="20" xfId="2" applyNumberFormat="1" applyFont="1" applyFill="1" applyBorder="1" applyAlignment="1">
      <alignment horizontal="center" vertical="center" wrapText="1"/>
    </xf>
    <xf numFmtId="4" fontId="27" fillId="5" borderId="20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1" xfId="5" applyFont="1" applyBorder="1" applyProtection="1">
      <protection locked="0"/>
    </xf>
    <xf numFmtId="0" fontId="28" fillId="0" borderId="1" xfId="0" applyFont="1" applyBorder="1" applyAlignment="1">
      <alignment horizontal="center" vertical="center" wrapText="1"/>
    </xf>
    <xf numFmtId="3" fontId="0" fillId="0" borderId="1" xfId="4" applyNumberFormat="1" applyFont="1" applyBorder="1" applyAlignment="1">
      <alignment vertical="center"/>
    </xf>
    <xf numFmtId="166" fontId="0" fillId="0" borderId="1" xfId="4" applyNumberFormat="1" applyFont="1" applyBorder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166" fontId="0" fillId="0" borderId="0" xfId="4" applyNumberFormat="1" applyFont="1" applyAlignment="1">
      <alignment vertical="center"/>
    </xf>
    <xf numFmtId="165" fontId="0" fillId="0" borderId="1" xfId="0" applyNumberFormat="1" applyBorder="1" applyAlignment="1" applyProtection="1">
      <alignment vertical="center" wrapText="1"/>
      <protection locked="0"/>
    </xf>
    <xf numFmtId="3" fontId="0" fillId="0" borderId="1" xfId="4" applyNumberFormat="1" applyFont="1" applyBorder="1" applyAlignment="1" applyProtection="1">
      <alignment vertical="center"/>
      <protection locked="0"/>
    </xf>
    <xf numFmtId="166" fontId="0" fillId="0" borderId="1" xfId="4" applyNumberFormat="1" applyFont="1" applyBorder="1" applyAlignment="1" applyProtection="1">
      <alignment vertical="center"/>
      <protection locked="0"/>
    </xf>
    <xf numFmtId="0" fontId="28" fillId="0" borderId="31" xfId="0" applyFont="1" applyBorder="1" applyAlignment="1">
      <alignment horizontal="center" vertical="center" wrapText="1"/>
    </xf>
    <xf numFmtId="166" fontId="0" fillId="0" borderId="31" xfId="4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" fontId="0" fillId="0" borderId="0" xfId="4" applyNumberFormat="1" applyFont="1" applyAlignment="1">
      <alignment vertical="center"/>
    </xf>
    <xf numFmtId="166" fontId="0" fillId="0" borderId="31" xfId="4" applyNumberFormat="1" applyFont="1" applyBorder="1" applyAlignment="1">
      <alignment vertical="center" wrapText="1"/>
    </xf>
    <xf numFmtId="4" fontId="0" fillId="0" borderId="0" xfId="0" applyNumberFormat="1" applyAlignment="1">
      <alignment horizontal="center" vertical="center"/>
    </xf>
    <xf numFmtId="4" fontId="0" fillId="0" borderId="1" xfId="4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2" fontId="24" fillId="10" borderId="31" xfId="2" applyNumberFormat="1" applyFont="1" applyFill="1" applyBorder="1" applyAlignment="1">
      <alignment horizontal="left" vertical="center" wrapText="1"/>
    </xf>
    <xf numFmtId="166" fontId="4" fillId="10" borderId="31" xfId="4" applyNumberFormat="1" applyFont="1" applyFill="1" applyBorder="1" applyAlignment="1">
      <alignment horizontal="center" vertical="center" wrapText="1"/>
    </xf>
    <xf numFmtId="2" fontId="6" fillId="0" borderId="31" xfId="2" applyNumberFormat="1" applyBorder="1" applyAlignment="1">
      <alignment horizontal="left" vertical="center" wrapText="1"/>
    </xf>
    <xf numFmtId="166" fontId="6" fillId="0" borderId="31" xfId="4" applyNumberFormat="1" applyFont="1" applyFill="1" applyBorder="1" applyAlignment="1">
      <alignment horizontal="center" vertical="center" wrapText="1"/>
    </xf>
    <xf numFmtId="166" fontId="4" fillId="0" borderId="31" xfId="4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2" fontId="24" fillId="6" borderId="33" xfId="2" applyNumberFormat="1" applyFont="1" applyFill="1" applyBorder="1" applyAlignment="1">
      <alignment horizontal="left" vertical="center" wrapText="1"/>
    </xf>
    <xf numFmtId="166" fontId="4" fillId="0" borderId="33" xfId="2" applyNumberFormat="1" applyFont="1" applyBorder="1" applyAlignment="1">
      <alignment horizontal="center" vertical="center" wrapText="1"/>
    </xf>
    <xf numFmtId="166" fontId="4" fillId="0" borderId="33" xfId="4" applyNumberFormat="1" applyFont="1" applyFill="1" applyBorder="1" applyAlignment="1">
      <alignment horizontal="center" vertical="center" wrapText="1"/>
    </xf>
    <xf numFmtId="2" fontId="17" fillId="0" borderId="34" xfId="2" applyNumberFormat="1" applyFont="1" applyBorder="1" applyAlignment="1">
      <alignment horizontal="left" vertical="center" wrapText="1"/>
    </xf>
    <xf numFmtId="166" fontId="17" fillId="0" borderId="35" xfId="4" applyNumberFormat="1" applyFont="1" applyFill="1" applyBorder="1" applyAlignment="1">
      <alignment horizontal="center" vertical="center" wrapText="1"/>
    </xf>
    <xf numFmtId="166" fontId="17" fillId="0" borderId="36" xfId="4" applyNumberFormat="1" applyFont="1" applyFill="1" applyBorder="1" applyAlignment="1">
      <alignment horizontal="center" vertical="center" wrapText="1"/>
    </xf>
    <xf numFmtId="166" fontId="17" fillId="9" borderId="32" xfId="4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17" fillId="10" borderId="1" xfId="0" applyNumberFormat="1" applyFont="1" applyFill="1" applyBorder="1" applyAlignment="1">
      <alignment vertical="center"/>
    </xf>
    <xf numFmtId="166" fontId="17" fillId="10" borderId="1" xfId="0" applyNumberFormat="1" applyFont="1" applyFill="1" applyBorder="1" applyAlignment="1">
      <alignment vertical="center"/>
    </xf>
    <xf numFmtId="4" fontId="17" fillId="10" borderId="22" xfId="0" applyNumberFormat="1" applyFont="1" applyFill="1" applyBorder="1" applyAlignment="1">
      <alignment vertical="center"/>
    </xf>
    <xf numFmtId="0" fontId="17" fillId="0" borderId="32" xfId="0" applyFont="1" applyBorder="1" applyAlignment="1">
      <alignment vertical="center"/>
    </xf>
    <xf numFmtId="4" fontId="4" fillId="6" borderId="31" xfId="2" applyNumberFormat="1" applyFont="1" applyFill="1" applyBorder="1" applyAlignment="1">
      <alignment horizontal="center" vertical="center" wrapText="1"/>
    </xf>
    <xf numFmtId="4" fontId="4" fillId="6" borderId="31" xfId="4" applyNumberFormat="1" applyFont="1" applyFill="1" applyBorder="1" applyAlignment="1">
      <alignment horizontal="center" vertical="center" wrapText="1"/>
    </xf>
    <xf numFmtId="166" fontId="6" fillId="0" borderId="1" xfId="4" applyNumberFormat="1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0" fillId="0" borderId="19" xfId="4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vertical="center" wrapText="1"/>
    </xf>
    <xf numFmtId="166" fontId="0" fillId="0" borderId="26" xfId="4" applyNumberFormat="1" applyFont="1" applyBorder="1" applyAlignment="1">
      <alignment vertical="center" wrapText="1"/>
    </xf>
    <xf numFmtId="166" fontId="0" fillId="0" borderId="0" xfId="4" applyNumberFormat="1" applyFont="1" applyBorder="1" applyAlignment="1">
      <alignment vertical="center" wrapText="1"/>
    </xf>
    <xf numFmtId="166" fontId="0" fillId="0" borderId="47" xfId="4" applyNumberFormat="1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1" fontId="35" fillId="0" borderId="9" xfId="4" applyNumberFormat="1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/>
    </xf>
    <xf numFmtId="167" fontId="6" fillId="0" borderId="1" xfId="5" applyNumberFormat="1" applyFont="1" applyBorder="1" applyAlignment="1">
      <alignment horizontal="center" vertical="center"/>
    </xf>
    <xf numFmtId="167" fontId="4" fillId="0" borderId="1" xfId="5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3" fontId="4" fillId="6" borderId="31" xfId="2" applyNumberFormat="1" applyFont="1" applyFill="1" applyBorder="1" applyAlignment="1">
      <alignment horizontal="right" vertical="center"/>
    </xf>
    <xf numFmtId="3" fontId="9" fillId="0" borderId="31" xfId="2" applyNumberFormat="1" applyFont="1" applyBorder="1" applyAlignment="1">
      <alignment horizontal="right" vertical="center"/>
    </xf>
    <xf numFmtId="3" fontId="18" fillId="5" borderId="1" xfId="1" applyNumberFormat="1" applyFont="1" applyFill="1" applyBorder="1" applyAlignment="1">
      <alignment horizontal="center" vertical="center" wrapText="1"/>
    </xf>
    <xf numFmtId="9" fontId="0" fillId="0" borderId="1" xfId="4" applyNumberFormat="1" applyFont="1" applyBorder="1" applyAlignment="1" applyProtection="1">
      <alignment vertical="center"/>
      <protection locked="0"/>
    </xf>
    <xf numFmtId="10" fontId="0" fillId="0" borderId="0" xfId="0" applyNumberFormat="1"/>
    <xf numFmtId="9" fontId="0" fillId="0" borderId="1" xfId="4" applyNumberFormat="1" applyFont="1" applyBorder="1" applyAlignment="1" applyProtection="1">
      <alignment vertical="center" wrapText="1"/>
      <protection locked="0"/>
    </xf>
    <xf numFmtId="0" fontId="33" fillId="0" borderId="0" xfId="0" applyFont="1"/>
    <xf numFmtId="0" fontId="37" fillId="0" borderId="0" xfId="0" applyFont="1" applyAlignment="1">
      <alignment horizontal="justify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65" fontId="0" fillId="0" borderId="1" xfId="0" applyNumberFormat="1" applyBorder="1" applyAlignment="1" applyProtection="1">
      <alignment horizontal="justify" vertical="center" wrapText="1"/>
      <protection locked="0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3" fontId="4" fillId="7" borderId="19" xfId="0" applyNumberFormat="1" applyFont="1" applyFill="1" applyBorder="1" applyAlignment="1">
      <alignment horizontal="center" vertical="center" wrapText="1"/>
    </xf>
    <xf numFmtId="3" fontId="4" fillId="7" borderId="9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39" xfId="1" applyFont="1" applyFill="1" applyBorder="1" applyAlignment="1" applyProtection="1">
      <alignment horizontal="center" vertical="center" wrapText="1"/>
      <protection locked="0"/>
    </xf>
    <xf numFmtId="0" fontId="3" fillId="5" borderId="21" xfId="1" applyFont="1" applyFill="1" applyBorder="1" applyAlignment="1" applyProtection="1">
      <alignment horizontal="center" vertical="center" wrapText="1"/>
      <protection locked="0"/>
    </xf>
    <xf numFmtId="0" fontId="3" fillId="5" borderId="40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1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3" fillId="5" borderId="11" xfId="2" applyFont="1" applyFill="1" applyBorder="1" applyAlignment="1">
      <alignment horizontal="center" vertical="center" wrapText="1"/>
    </xf>
    <xf numFmtId="0" fontId="13" fillId="5" borderId="20" xfId="2" applyFont="1" applyFill="1" applyBorder="1" applyAlignment="1">
      <alignment horizontal="center" vertical="center" wrapText="1"/>
    </xf>
    <xf numFmtId="3" fontId="14" fillId="5" borderId="14" xfId="2" applyNumberFormat="1" applyFont="1" applyFill="1" applyBorder="1" applyAlignment="1">
      <alignment horizontal="center" vertical="center" wrapText="1"/>
    </xf>
    <xf numFmtId="3" fontId="14" fillId="5" borderId="25" xfId="2" applyNumberFormat="1" applyFont="1" applyFill="1" applyBorder="1" applyAlignment="1">
      <alignment horizontal="center" vertical="center" wrapText="1"/>
    </xf>
    <xf numFmtId="0" fontId="14" fillId="5" borderId="11" xfId="2" applyFont="1" applyFill="1" applyBorder="1" applyAlignment="1">
      <alignment horizontal="center" vertical="center"/>
    </xf>
    <xf numFmtId="0" fontId="14" fillId="5" borderId="12" xfId="2" applyFont="1" applyFill="1" applyBorder="1" applyAlignment="1">
      <alignment horizontal="center" vertical="center"/>
    </xf>
    <xf numFmtId="0" fontId="12" fillId="0" borderId="23" xfId="2" applyFont="1" applyBorder="1" applyAlignment="1">
      <alignment horizontal="center" vertical="center" wrapText="1"/>
    </xf>
    <xf numFmtId="0" fontId="12" fillId="0" borderId="21" xfId="2" applyFont="1" applyBorder="1" applyAlignment="1">
      <alignment horizontal="center" vertical="center" wrapText="1"/>
    </xf>
    <xf numFmtId="3" fontId="12" fillId="0" borderId="23" xfId="2" applyNumberFormat="1" applyFont="1" applyBorder="1" applyAlignment="1">
      <alignment horizontal="center" vertical="center" wrapText="1"/>
    </xf>
    <xf numFmtId="0" fontId="14" fillId="5" borderId="13" xfId="2" applyFont="1" applyFill="1" applyBorder="1" applyAlignment="1">
      <alignment horizontal="center" vertical="center"/>
    </xf>
    <xf numFmtId="0" fontId="11" fillId="0" borderId="23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4" fillId="5" borderId="29" xfId="2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18" fillId="5" borderId="46" xfId="1" applyFont="1" applyFill="1" applyBorder="1" applyAlignment="1">
      <alignment horizontal="center" vertical="center" wrapText="1"/>
    </xf>
    <xf numFmtId="0" fontId="18" fillId="5" borderId="0" xfId="1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8" fillId="5" borderId="45" xfId="1" applyFont="1" applyFill="1" applyBorder="1" applyAlignment="1">
      <alignment horizontal="center" vertical="center" wrapText="1"/>
    </xf>
    <xf numFmtId="0" fontId="18" fillId="5" borderId="44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3" fillId="0" borderId="8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8" fillId="5" borderId="1" xfId="1" applyFont="1" applyFill="1" applyBorder="1" applyAlignment="1">
      <alignment horizontal="center" vertical="center" wrapText="1"/>
    </xf>
  </cellXfs>
  <cellStyles count="6">
    <cellStyle name="Comma" xfId="4" builtinId="3"/>
    <cellStyle name="Good" xfId="1" builtinId="26"/>
    <cellStyle name="Normal" xfId="0" builtinId="0"/>
    <cellStyle name="Normal 2" xfId="2"/>
    <cellStyle name="Normal 2 2" xfId="3"/>
    <cellStyle name="Percent" xfId="5" builtinId="5"/>
  </cellStyles>
  <dxfs count="55">
    <dxf>
      <fill>
        <patternFill>
          <bgColor theme="9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79998168889431442"/>
        </patternFill>
      </fill>
    </dxf>
    <dxf>
      <font>
        <color theme="9"/>
      </font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FF"/>
      <color rgb="FFFF8B8B"/>
      <color rgb="FFFFAFAF"/>
      <color rgb="FFF6FAF4"/>
      <color rgb="FF4D23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Radio" checked="Checked" firstButton="1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3190875</xdr:colOff>
          <xdr:row>6</xdr:row>
          <xdr:rowOff>0</xdr:rowOff>
        </xdr:from>
        <xdr:to>
          <xdr:col>3</xdr:col>
          <xdr:colOff>352425</xdr:colOff>
          <xdr:row>7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3190875</xdr:colOff>
          <xdr:row>6</xdr:row>
          <xdr:rowOff>0</xdr:rowOff>
        </xdr:from>
        <xdr:to>
          <xdr:col>3</xdr:col>
          <xdr:colOff>352425</xdr:colOff>
          <xdr:row>7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3171825</xdr:colOff>
          <xdr:row>6</xdr:row>
          <xdr:rowOff>0</xdr:rowOff>
        </xdr:from>
        <xdr:to>
          <xdr:col>3</xdr:col>
          <xdr:colOff>342900</xdr:colOff>
          <xdr:row>7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3171825</xdr:colOff>
          <xdr:row>6</xdr:row>
          <xdr:rowOff>0</xdr:rowOff>
        </xdr:from>
        <xdr:to>
          <xdr:col>3</xdr:col>
          <xdr:colOff>342900</xdr:colOff>
          <xdr:row>7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3171825</xdr:colOff>
          <xdr:row>6</xdr:row>
          <xdr:rowOff>0</xdr:rowOff>
        </xdr:from>
        <xdr:to>
          <xdr:col>3</xdr:col>
          <xdr:colOff>342900</xdr:colOff>
          <xdr:row>7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3190875</xdr:colOff>
          <xdr:row>6</xdr:row>
          <xdr:rowOff>0</xdr:rowOff>
        </xdr:from>
        <xdr:to>
          <xdr:col>3</xdr:col>
          <xdr:colOff>352425</xdr:colOff>
          <xdr:row>7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3190875</xdr:colOff>
          <xdr:row>6</xdr:row>
          <xdr:rowOff>0</xdr:rowOff>
        </xdr:from>
        <xdr:to>
          <xdr:col>3</xdr:col>
          <xdr:colOff>352425</xdr:colOff>
          <xdr:row>7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3190875</xdr:colOff>
          <xdr:row>6</xdr:row>
          <xdr:rowOff>0</xdr:rowOff>
        </xdr:from>
        <xdr:to>
          <xdr:col>3</xdr:col>
          <xdr:colOff>352425</xdr:colOff>
          <xdr:row>7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3171825</xdr:colOff>
          <xdr:row>6</xdr:row>
          <xdr:rowOff>161925</xdr:rowOff>
        </xdr:from>
        <xdr:to>
          <xdr:col>1</xdr:col>
          <xdr:colOff>219075</xdr:colOff>
          <xdr:row>8</xdr:row>
          <xdr:rowOff>9525</xdr:rowOff>
        </xdr:to>
        <xdr:sp macro="" textlink="">
          <xdr:nvSpPr>
            <xdr:cNvPr id="3085" name="Option Butto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3171825</xdr:colOff>
          <xdr:row>7</xdr:row>
          <xdr:rowOff>180975</xdr:rowOff>
        </xdr:from>
        <xdr:to>
          <xdr:col>1</xdr:col>
          <xdr:colOff>219075</xdr:colOff>
          <xdr:row>9</xdr:row>
          <xdr:rowOff>28575</xdr:rowOff>
        </xdr:to>
        <xdr:sp macro="" textlink="">
          <xdr:nvSpPr>
            <xdr:cNvPr id="3087" name="Option Butto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O18"/>
  <sheetViews>
    <sheetView zoomScaleNormal="100" workbookViewId="0">
      <selection activeCell="A16" sqref="A16:O16"/>
    </sheetView>
  </sheetViews>
  <sheetFormatPr defaultRowHeight="15" x14ac:dyDescent="0.25"/>
  <sheetData>
    <row r="10" spans="1:15" ht="45.75" x14ac:dyDescent="0.25">
      <c r="A10" s="181" t="s">
        <v>199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</row>
    <row r="11" spans="1:15" ht="23.25" x14ac:dyDescent="0.25">
      <c r="A11" s="178"/>
    </row>
    <row r="12" spans="1:15" ht="23.25" x14ac:dyDescent="0.25">
      <c r="A12" s="178"/>
    </row>
    <row r="13" spans="1:15" ht="19.5" x14ac:dyDescent="0.25">
      <c r="A13" s="182" t="s">
        <v>196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</row>
    <row r="14" spans="1:15" ht="23.25" x14ac:dyDescent="0.25">
      <c r="A14" s="178"/>
    </row>
    <row r="15" spans="1:15" ht="23.25" x14ac:dyDescent="0.25">
      <c r="A15" s="178"/>
    </row>
    <row r="16" spans="1:15" ht="19.5" x14ac:dyDescent="0.25">
      <c r="A16" s="182" t="s">
        <v>197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</row>
    <row r="17" spans="1:15" ht="19.5" x14ac:dyDescent="0.25">
      <c r="A17" s="179"/>
    </row>
    <row r="18" spans="1:15" ht="19.5" x14ac:dyDescent="0.25">
      <c r="A18" s="182" t="s">
        <v>198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</row>
  </sheetData>
  <mergeCells count="4">
    <mergeCell ref="A10:O10"/>
    <mergeCell ref="A13:O13"/>
    <mergeCell ref="A16:O16"/>
    <mergeCell ref="A18:O1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&amp;R&amp;G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G1396"/>
  <sheetViews>
    <sheetView zoomScaleNormal="100" workbookViewId="0">
      <selection activeCell="F83" sqref="F83"/>
    </sheetView>
  </sheetViews>
  <sheetFormatPr defaultColWidth="8.85546875" defaultRowHeight="15" x14ac:dyDescent="0.25"/>
  <cols>
    <col min="1" max="1" width="60.42578125" style="122" customWidth="1"/>
    <col min="2" max="5" width="21.140625" style="146" customWidth="1"/>
    <col min="6" max="6" width="21.140625" style="147" customWidth="1"/>
    <col min="7" max="7" width="21.140625" style="146" customWidth="1"/>
    <col min="8" max="16384" width="8.85546875" style="122"/>
  </cols>
  <sheetData>
    <row r="1" spans="1:7" ht="18.95" customHeight="1" thickBot="1" x14ac:dyDescent="0.3">
      <c r="A1" s="222" t="s">
        <v>142</v>
      </c>
      <c r="B1" s="223"/>
      <c r="C1" s="223"/>
      <c r="D1" s="223"/>
      <c r="E1" s="223"/>
      <c r="F1" s="223"/>
      <c r="G1" s="223"/>
    </row>
    <row r="2" spans="1:7" s="123" customFormat="1" ht="14.45" customHeight="1" x14ac:dyDescent="0.25">
      <c r="A2" s="94" t="s">
        <v>9</v>
      </c>
      <c r="B2" s="228">
        <f>+Projektadatok!B1</f>
        <v>0</v>
      </c>
      <c r="C2" s="228"/>
      <c r="D2" s="228"/>
      <c r="E2" s="228"/>
      <c r="F2" s="228"/>
      <c r="G2" s="229"/>
    </row>
    <row r="3" spans="1:7" ht="15.75" thickBot="1" x14ac:dyDescent="0.3">
      <c r="A3" s="95" t="s">
        <v>10</v>
      </c>
      <c r="B3" s="230">
        <f>+Projektadatok!B2</f>
        <v>0</v>
      </c>
      <c r="C3" s="230"/>
      <c r="D3" s="230"/>
      <c r="E3" s="230"/>
      <c r="F3" s="230"/>
      <c r="G3" s="231"/>
    </row>
    <row r="4" spans="1:7" ht="30" x14ac:dyDescent="0.25">
      <c r="A4" s="96" t="s">
        <v>11</v>
      </c>
      <c r="B4" s="98" t="s">
        <v>36</v>
      </c>
      <c r="C4" s="98" t="s">
        <v>44</v>
      </c>
      <c r="D4" s="98" t="s">
        <v>144</v>
      </c>
      <c r="E4" s="98" t="s">
        <v>143</v>
      </c>
      <c r="F4" s="99" t="s">
        <v>52</v>
      </c>
      <c r="G4" s="98" t="s">
        <v>43</v>
      </c>
    </row>
    <row r="5" spans="1:7" x14ac:dyDescent="0.25">
      <c r="A5" s="124" t="str">
        <f>+'Gantt-Timeline'!A8</f>
        <v>1. Mérföldkő</v>
      </c>
      <c r="B5" s="125">
        <f>SUM(B6:B10)</f>
        <v>0</v>
      </c>
      <c r="C5" s="125">
        <f t="shared" ref="C5:F5" si="0">SUM(C6:C10)</f>
        <v>0</v>
      </c>
      <c r="D5" s="125">
        <f t="shared" si="0"/>
        <v>0</v>
      </c>
      <c r="E5" s="125">
        <f t="shared" si="0"/>
        <v>0</v>
      </c>
      <c r="F5" s="125">
        <f t="shared" si="0"/>
        <v>0</v>
      </c>
      <c r="G5" s="125">
        <f>SUM(B5:F5)</f>
        <v>0</v>
      </c>
    </row>
    <row r="6" spans="1:7" x14ac:dyDescent="0.25">
      <c r="A6" s="126" t="str">
        <f>+'Gantt-Timeline'!A9</f>
        <v>1. tevékenység</v>
      </c>
      <c r="B6" s="127">
        <f>SUMIFS('Immateriális javak'!$M$6:$M$49,'Immateriális javak'!$B$6:$B$49,$A$5,'Immateriális javak'!$C$6:$C$49,$A6)</f>
        <v>0</v>
      </c>
      <c r="C6" s="127">
        <f>SUMIFS('Tárgyi eszközök'!$M$6:$M$49,'Tárgyi eszközök'!$B$6:$B$49,$A$5,'Tárgyi eszközök'!$C$6:$C$49,$A6)</f>
        <v>0</v>
      </c>
      <c r="D6" s="127">
        <f>SUMIFS(Anyagköltség!$I$6:$I$49,Anyagköltség!$B$6:$B$49,$A$5,Anyagköltség!$C$6:$C$49,$A6)</f>
        <v>0</v>
      </c>
      <c r="E6" s="127">
        <f>SUMIFS('Szolgáltatások költsége'!$J$6:$J$49,'Szolgáltatások költsége'!$B$6:$B$49,$A$5,'Szolgáltatások költsége'!$C$6:$C$49,$A6)</f>
        <v>0</v>
      </c>
      <c r="F6" s="127">
        <f>SUMIFS(Bérköltség!$K$6:$K$299,Bérköltség!$B$6:$B$299,$A$5,Bérköltség!$C$6:$C$299,$A6)</f>
        <v>0</v>
      </c>
      <c r="G6" s="128">
        <f t="shared" ref="G6:G34" si="1">SUM(B6:F6)</f>
        <v>0</v>
      </c>
    </row>
    <row r="7" spans="1:7" x14ac:dyDescent="0.25">
      <c r="A7" s="126" t="str">
        <f>+'Gantt-Timeline'!A10</f>
        <v>2. tevékenység</v>
      </c>
      <c r="B7" s="127">
        <f>SUMIFS('Immateriális javak'!$M$6:$M$49,'Immateriális javak'!$B$6:$B$49,$A$5,'Immateriális javak'!$C$6:$C$49,$A7)</f>
        <v>0</v>
      </c>
      <c r="C7" s="127">
        <f>SUMIFS('Tárgyi eszközök'!$M$6:$M$49,'Tárgyi eszközök'!$B$6:$B$49,$A$5,'Tárgyi eszközök'!$C$6:$C$49,$A7)</f>
        <v>0</v>
      </c>
      <c r="D7" s="127">
        <f>SUMIFS(Anyagköltség!$I$6:$I$49,Anyagköltség!$B$6:$B$49,$A$5,Anyagköltség!$C$6:$C$49,$A7)</f>
        <v>0</v>
      </c>
      <c r="E7" s="127">
        <f>SUMIFS('Szolgáltatások költsége'!$J$6:$J$49,'Szolgáltatások költsége'!$B$6:$B$49,$A$5,'Szolgáltatások költsége'!$C$6:$C$49,$A7)</f>
        <v>0</v>
      </c>
      <c r="F7" s="127">
        <f>SUMIFS(Bérköltség!$K$6:$K$299,Bérköltség!$B$6:$B$299,$A$5,Bérköltség!$C$6:$C$299,$A7)</f>
        <v>0</v>
      </c>
      <c r="G7" s="128">
        <f t="shared" si="1"/>
        <v>0</v>
      </c>
    </row>
    <row r="8" spans="1:7" x14ac:dyDescent="0.25">
      <c r="A8" s="126" t="str">
        <f>+'Gantt-Timeline'!A11</f>
        <v>3. tevékenység</v>
      </c>
      <c r="B8" s="127">
        <f>SUMIFS('Immateriális javak'!$M$6:$M$49,'Immateriális javak'!$B$6:$B$49,$A$5,'Immateriális javak'!$C$6:$C$49,$A8)</f>
        <v>0</v>
      </c>
      <c r="C8" s="127">
        <f>SUMIFS('Tárgyi eszközök'!$M$6:$M$49,'Tárgyi eszközök'!$B$6:$B$49,$A$5,'Tárgyi eszközök'!$C$6:$C$49,$A8)</f>
        <v>0</v>
      </c>
      <c r="D8" s="127">
        <f>SUMIFS(Anyagköltség!$I$6:$I$49,Anyagköltség!$B$6:$B$49,$A$5,Anyagköltség!$C$6:$C$49,$A8)</f>
        <v>0</v>
      </c>
      <c r="E8" s="127">
        <f>SUMIFS('Szolgáltatások költsége'!$J$6:$J$49,'Szolgáltatások költsége'!$B$6:$B$49,$A$5,'Szolgáltatások költsége'!$C$6:$C$49,$A8)</f>
        <v>0</v>
      </c>
      <c r="F8" s="127">
        <f>SUMIFS(Bérköltség!$K$6:$K$299,Bérköltség!$B$6:$B$299,$A$5,Bérköltség!$C$6:$C$299,$A8)</f>
        <v>0</v>
      </c>
      <c r="G8" s="128">
        <f t="shared" si="1"/>
        <v>0</v>
      </c>
    </row>
    <row r="9" spans="1:7" x14ac:dyDescent="0.25">
      <c r="A9" s="126" t="str">
        <f>+'Gantt-Timeline'!A12</f>
        <v>4. tevékenység</v>
      </c>
      <c r="B9" s="127">
        <f>SUMIFS('Immateriális javak'!$M$6:$M$49,'Immateriális javak'!$B$6:$B$49,$A$5,'Immateriális javak'!$C$6:$C$49,$A9)</f>
        <v>0</v>
      </c>
      <c r="C9" s="127">
        <f>SUMIFS('Tárgyi eszközök'!$M$6:$M$49,'Tárgyi eszközök'!$B$6:$B$49,$A$5,'Tárgyi eszközök'!$C$6:$C$49,$A9)</f>
        <v>0</v>
      </c>
      <c r="D9" s="127">
        <f>SUMIFS(Anyagköltség!$I$6:$I$49,Anyagköltség!$B$6:$B$49,$A$5,Anyagköltség!$C$6:$C$49,$A9)</f>
        <v>0</v>
      </c>
      <c r="E9" s="127">
        <f>SUMIFS('Szolgáltatások költsége'!$J$6:$J$49,'Szolgáltatások költsége'!$B$6:$B$49,$A$5,'Szolgáltatások költsége'!$C$6:$C$49,$A9)</f>
        <v>0</v>
      </c>
      <c r="F9" s="127">
        <f>SUMIFS(Bérköltség!$K$6:$K$299,Bérköltség!$B$6:$B$299,$A$5,Bérköltség!$C$6:$C$299,$A9)</f>
        <v>0</v>
      </c>
      <c r="G9" s="128">
        <f t="shared" si="1"/>
        <v>0</v>
      </c>
    </row>
    <row r="10" spans="1:7" x14ac:dyDescent="0.25">
      <c r="A10" s="126" t="str">
        <f>+'Gantt-Timeline'!A13</f>
        <v>5. tevékenység</v>
      </c>
      <c r="B10" s="127">
        <f>SUMIFS('Immateriális javak'!$M$6:$M$49,'Immateriális javak'!$B$6:$B$49,$A$5,'Immateriális javak'!$C$6:$C$49,$A10)</f>
        <v>0</v>
      </c>
      <c r="C10" s="127">
        <f>SUMIFS('Tárgyi eszközök'!$M$6:$M$49,'Tárgyi eszközök'!$B$6:$B$49,$A$5,'Tárgyi eszközök'!$C$6:$C$49,$A10)</f>
        <v>0</v>
      </c>
      <c r="D10" s="127">
        <f>SUMIFS(Anyagköltség!$I$6:$I$49,Anyagköltség!$B$6:$B$49,$A$5,Anyagköltség!$C$6:$C$49,$A10)</f>
        <v>0</v>
      </c>
      <c r="E10" s="127">
        <f>SUMIFS('Szolgáltatások költsége'!$J$6:$J$49,'Szolgáltatások költsége'!$B$6:$B$49,$A$5,'Szolgáltatások költsége'!$C$6:$C$49,$A10)</f>
        <v>0</v>
      </c>
      <c r="F10" s="127">
        <f>SUMIFS(Bérköltség!$K$6:$K$299,Bérköltség!$B$6:$B$299,$A$5,Bérköltség!$C$6:$C$299,$A10)</f>
        <v>0</v>
      </c>
      <c r="G10" s="128">
        <f t="shared" si="1"/>
        <v>0</v>
      </c>
    </row>
    <row r="11" spans="1:7" x14ac:dyDescent="0.25">
      <c r="A11" s="124" t="str">
        <f>+'Gantt-Timeline'!A14</f>
        <v>2. Mérföldkő</v>
      </c>
      <c r="B11" s="125">
        <f>SUM(B12:B16)</f>
        <v>0</v>
      </c>
      <c r="C11" s="125">
        <f t="shared" ref="C11" si="2">SUM(C12:C16)</f>
        <v>0</v>
      </c>
      <c r="D11" s="125">
        <f t="shared" ref="D11:E11" si="3">SUM(D12:D16)</f>
        <v>0</v>
      </c>
      <c r="E11" s="125">
        <f t="shared" si="3"/>
        <v>0</v>
      </c>
      <c r="F11" s="125">
        <f t="shared" ref="F11" si="4">SUM(F12:F16)</f>
        <v>0</v>
      </c>
      <c r="G11" s="125">
        <f t="shared" si="1"/>
        <v>0</v>
      </c>
    </row>
    <row r="12" spans="1:7" x14ac:dyDescent="0.25">
      <c r="A12" s="126" t="str">
        <f>+'Gantt-Timeline'!A15</f>
        <v>1. tevékenység</v>
      </c>
      <c r="B12" s="127">
        <f>SUMIFS('Immateriális javak'!$M$6:$M$49,'Immateriális javak'!$B$6:$B$49,$A$11,'Immateriális javak'!$C$6:$C$49,$A12)</f>
        <v>0</v>
      </c>
      <c r="C12" s="127">
        <f>SUMIFS('Tárgyi eszközök'!$M$6:$M$49,'Tárgyi eszközök'!$B$6:$B$49,$A$11,'Tárgyi eszközök'!$C$6:$C$49,$A12)</f>
        <v>0</v>
      </c>
      <c r="D12" s="127">
        <f>SUMIFS(Anyagköltség!$I$6:$I$49,Anyagköltség!$B$6:$B$49,$A$11,Anyagköltség!$C$6:$C$49,$A12)</f>
        <v>0</v>
      </c>
      <c r="E12" s="127">
        <f>SUMIFS('Szolgáltatások költsége'!$J$6:$J$49,'Szolgáltatások költsége'!$B$6:$B$49,$A$11,'Szolgáltatások költsége'!$C$6:$C$49,$A12)</f>
        <v>0</v>
      </c>
      <c r="F12" s="127">
        <f>SUMIFS(Bérköltség!$K$6:$K$299,Bérköltség!$B$6:$B$299,$A$11,Bérköltség!$C$6:$C$299,$A12)</f>
        <v>0</v>
      </c>
      <c r="G12" s="128">
        <f t="shared" si="1"/>
        <v>0</v>
      </c>
    </row>
    <row r="13" spans="1:7" x14ac:dyDescent="0.25">
      <c r="A13" s="126" t="str">
        <f>+'Gantt-Timeline'!A16</f>
        <v>2. tevékenység</v>
      </c>
      <c r="B13" s="127">
        <f>SUMIFS('Immateriális javak'!$M$6:$M$49,'Immateriális javak'!$B$6:$B$49,$A$11,'Immateriális javak'!$C$6:$C$49,$A13)</f>
        <v>0</v>
      </c>
      <c r="C13" s="127">
        <f>SUMIFS('Tárgyi eszközök'!$M$6:$M$49,'Tárgyi eszközök'!$B$6:$B$49,$A$11,'Tárgyi eszközök'!$C$6:$C$49,$A13)</f>
        <v>0</v>
      </c>
      <c r="D13" s="127">
        <f>SUMIFS(Anyagköltség!$I$6:$I$49,Anyagköltség!$B$6:$B$49,$A$11,Anyagköltség!$C$6:$C$49,$A13)</f>
        <v>0</v>
      </c>
      <c r="E13" s="127">
        <f>SUMIFS('Szolgáltatások költsége'!$J$6:$J$49,'Szolgáltatások költsége'!$B$6:$B$49,$A$11,'Szolgáltatások költsége'!$C$6:$C$49,$A13)</f>
        <v>0</v>
      </c>
      <c r="F13" s="127">
        <f>SUMIFS(Bérköltség!$K$6:$K$299,Bérköltség!$B$6:$B$299,$A$11,Bérköltség!$C$6:$C$299,$A13)</f>
        <v>0</v>
      </c>
      <c r="G13" s="128">
        <f t="shared" si="1"/>
        <v>0</v>
      </c>
    </row>
    <row r="14" spans="1:7" x14ac:dyDescent="0.25">
      <c r="A14" s="126" t="str">
        <f>+'Gantt-Timeline'!A17</f>
        <v>3. tevékenység</v>
      </c>
      <c r="B14" s="127">
        <f>SUMIFS('Immateriális javak'!$M$6:$M$49,'Immateriális javak'!$B$6:$B$49,$A$11,'Immateriális javak'!$C$6:$C$49,$A14)</f>
        <v>0</v>
      </c>
      <c r="C14" s="127">
        <f>SUMIFS('Tárgyi eszközök'!$M$6:$M$49,'Tárgyi eszközök'!$B$6:$B$49,$A$11,'Tárgyi eszközök'!$C$6:$C$49,$A14)</f>
        <v>0</v>
      </c>
      <c r="D14" s="127">
        <f>SUMIFS(Anyagköltség!$I$6:$I$49,Anyagköltség!$B$6:$B$49,$A$11,Anyagköltség!$C$6:$C$49,$A14)</f>
        <v>0</v>
      </c>
      <c r="E14" s="127">
        <f>SUMIFS('Szolgáltatások költsége'!$J$6:$J$49,'Szolgáltatások költsége'!$B$6:$B$49,$A$11,'Szolgáltatások költsége'!$C$6:$C$49,$A14)</f>
        <v>0</v>
      </c>
      <c r="F14" s="127">
        <f>SUMIFS(Bérköltség!$K$6:$K$299,Bérköltség!$B$6:$B$299,$A$11,Bérköltség!$C$6:$C$299,$A14)</f>
        <v>0</v>
      </c>
      <c r="G14" s="128">
        <f t="shared" si="1"/>
        <v>0</v>
      </c>
    </row>
    <row r="15" spans="1:7" x14ac:dyDescent="0.25">
      <c r="A15" s="126" t="str">
        <f>+'Gantt-Timeline'!A18</f>
        <v>4. tevékenység</v>
      </c>
      <c r="B15" s="127">
        <f>SUMIFS('Immateriális javak'!$M$6:$M$49,'Immateriális javak'!$B$6:$B$49,$A$11,'Immateriális javak'!$C$6:$C$49,$A15)</f>
        <v>0</v>
      </c>
      <c r="C15" s="127">
        <f>SUMIFS('Tárgyi eszközök'!$M$6:$M$49,'Tárgyi eszközök'!$B$6:$B$49,$A$11,'Tárgyi eszközök'!$C$6:$C$49,$A15)</f>
        <v>0</v>
      </c>
      <c r="D15" s="127">
        <f>SUMIFS(Anyagköltség!$I$6:$I$49,Anyagköltség!$B$6:$B$49,$A$11,Anyagköltség!$C$6:$C$49,$A15)</f>
        <v>0</v>
      </c>
      <c r="E15" s="127">
        <f>SUMIFS('Szolgáltatások költsége'!$J$6:$J$49,'Szolgáltatások költsége'!$B$6:$B$49,$A$11,'Szolgáltatások költsége'!$C$6:$C$49,$A15)</f>
        <v>0</v>
      </c>
      <c r="F15" s="127">
        <f>SUMIFS(Bérköltség!$K$6:$K$299,Bérköltség!$B$6:$B$299,$A$11,Bérköltség!$C$6:$C$299,$A15)</f>
        <v>0</v>
      </c>
      <c r="G15" s="128">
        <f t="shared" si="1"/>
        <v>0</v>
      </c>
    </row>
    <row r="16" spans="1:7" x14ac:dyDescent="0.25">
      <c r="A16" s="126" t="str">
        <f>+'Gantt-Timeline'!A19</f>
        <v>5. tevékenység</v>
      </c>
      <c r="B16" s="127">
        <f>SUMIFS('Immateriális javak'!$M$6:$M$49,'Immateriális javak'!$B$6:$B$49,$A$11,'Immateriális javak'!$C$6:$C$49,$A16)</f>
        <v>0</v>
      </c>
      <c r="C16" s="127">
        <f>SUMIFS('Tárgyi eszközök'!$M$6:$M$49,'Tárgyi eszközök'!$B$6:$B$49,$A$11,'Tárgyi eszközök'!$C$6:$C$49,$A16)</f>
        <v>0</v>
      </c>
      <c r="D16" s="127">
        <f>SUMIFS(Anyagköltség!$I$6:$I$49,Anyagköltség!$B$6:$B$49,$A$11,Anyagköltség!$C$6:$C$49,$A16)</f>
        <v>0</v>
      </c>
      <c r="E16" s="127">
        <f>SUMIFS('Szolgáltatások költsége'!$J$6:$J$49,'Szolgáltatások költsége'!$B$6:$B$49,$A$11,'Szolgáltatások költsége'!$C$6:$C$49,$A16)</f>
        <v>0</v>
      </c>
      <c r="F16" s="127">
        <f>SUMIFS(Bérköltség!$K$6:$K$299,Bérköltség!$B$6:$B$299,$A$11,Bérköltség!$C$6:$C$299,$A16)</f>
        <v>0</v>
      </c>
      <c r="G16" s="128">
        <f t="shared" si="1"/>
        <v>0</v>
      </c>
    </row>
    <row r="17" spans="1:7" x14ac:dyDescent="0.25">
      <c r="A17" s="124" t="str">
        <f>+'Gantt-Timeline'!A20</f>
        <v>3. Mérföldkő</v>
      </c>
      <c r="B17" s="125">
        <f>SUM(B18:B22)</f>
        <v>0</v>
      </c>
      <c r="C17" s="125">
        <f t="shared" ref="C17" si="5">SUM(C18:C22)</f>
        <v>0</v>
      </c>
      <c r="D17" s="125">
        <f t="shared" ref="D17:E17" si="6">SUM(D18:D22)</f>
        <v>0</v>
      </c>
      <c r="E17" s="125">
        <f t="shared" si="6"/>
        <v>0</v>
      </c>
      <c r="F17" s="125">
        <f t="shared" ref="F17" si="7">SUM(F18:F22)</f>
        <v>0</v>
      </c>
      <c r="G17" s="125">
        <f t="shared" si="1"/>
        <v>0</v>
      </c>
    </row>
    <row r="18" spans="1:7" x14ac:dyDescent="0.25">
      <c r="A18" s="126" t="str">
        <f>+'Gantt-Timeline'!A21</f>
        <v>1. tevékenység</v>
      </c>
      <c r="B18" s="127">
        <f>SUMIFS('Immateriális javak'!$M$6:$M$49,'Immateriális javak'!$B$6:$B$49,$A$17,'Immateriális javak'!$C$6:$C$49,$A18)</f>
        <v>0</v>
      </c>
      <c r="C18" s="127">
        <f>SUMIFS('Tárgyi eszközök'!$M$6:$M$49,'Tárgyi eszközök'!$B$6:$B$49,$A$17,'Tárgyi eszközök'!$C$6:$C$49,$A18)</f>
        <v>0</v>
      </c>
      <c r="D18" s="127">
        <f>SUMIFS(Anyagköltség!$I$6:$I$49,Anyagköltség!$B$6:$B$49,$A$17,Anyagköltség!$C$6:$C$49,$A18)</f>
        <v>0</v>
      </c>
      <c r="E18" s="127">
        <f>SUMIFS('Szolgáltatások költsége'!$J$6:$J$49,'Szolgáltatások költsége'!$B$6:$B$49,$A$17,'Szolgáltatások költsége'!$C$6:$C$49,$A18)</f>
        <v>0</v>
      </c>
      <c r="F18" s="127">
        <f>SUMIFS(Bérköltség!$K$6:$K$299,Bérköltség!$B$6:$B$299,$A$17,Bérköltség!$C$6:$C$299,$A18)</f>
        <v>0</v>
      </c>
      <c r="G18" s="128">
        <f t="shared" si="1"/>
        <v>0</v>
      </c>
    </row>
    <row r="19" spans="1:7" x14ac:dyDescent="0.25">
      <c r="A19" s="126" t="str">
        <f>+'Gantt-Timeline'!A22</f>
        <v>2. tevékenység</v>
      </c>
      <c r="B19" s="127">
        <f>SUMIFS('Immateriális javak'!$M$6:$M$49,'Immateriális javak'!$B$6:$B$49,$A$17,'Immateriális javak'!$C$6:$C$49,$A19)</f>
        <v>0</v>
      </c>
      <c r="C19" s="127">
        <f>SUMIFS('Tárgyi eszközök'!$M$6:$M$49,'Tárgyi eszközök'!$B$6:$B$49,$A$17,'Tárgyi eszközök'!$C$6:$C$49,$A19)</f>
        <v>0</v>
      </c>
      <c r="D19" s="127">
        <f>SUMIFS(Anyagköltség!$I$6:$I$49,Anyagköltség!$B$6:$B$49,$A$17,Anyagköltség!$C$6:$C$49,$A19)</f>
        <v>0</v>
      </c>
      <c r="E19" s="127">
        <f>SUMIFS('Szolgáltatások költsége'!$J$6:$J$49,'Szolgáltatások költsége'!$B$6:$B$49,$A$17,'Szolgáltatások költsége'!$C$6:$C$49,$A19)</f>
        <v>0</v>
      </c>
      <c r="F19" s="127">
        <f>SUMIFS(Bérköltség!$K$6:$K$299,Bérköltség!$B$6:$B$299,$A$17,Bérköltség!$C$6:$C$299,$A19)</f>
        <v>0</v>
      </c>
      <c r="G19" s="128">
        <f t="shared" si="1"/>
        <v>0</v>
      </c>
    </row>
    <row r="20" spans="1:7" x14ac:dyDescent="0.25">
      <c r="A20" s="126" t="str">
        <f>+'Gantt-Timeline'!A23</f>
        <v>3. tevékenység</v>
      </c>
      <c r="B20" s="127">
        <f>SUMIFS('Immateriális javak'!$M$6:$M$49,'Immateriális javak'!$B$6:$B$49,$A$17,'Immateriális javak'!$C$6:$C$49,$A20)</f>
        <v>0</v>
      </c>
      <c r="C20" s="127">
        <f>SUMIFS('Tárgyi eszközök'!$M$6:$M$49,'Tárgyi eszközök'!$B$6:$B$49,$A$17,'Tárgyi eszközök'!$C$6:$C$49,$A20)</f>
        <v>0</v>
      </c>
      <c r="D20" s="127">
        <f>SUMIFS(Anyagköltség!$I$6:$I$49,Anyagköltség!$B$6:$B$49,$A$17,Anyagköltség!$C$6:$C$49,$A20)</f>
        <v>0</v>
      </c>
      <c r="E20" s="127">
        <f>SUMIFS('Szolgáltatások költsége'!$J$6:$J$49,'Szolgáltatások költsége'!$B$6:$B$49,$A$17,'Szolgáltatások költsége'!$C$6:$C$49,$A20)</f>
        <v>0</v>
      </c>
      <c r="F20" s="127">
        <f>SUMIFS(Bérköltség!$K$6:$K$299,Bérköltség!$B$6:$B$299,$A$17,Bérköltség!$C$6:$C$299,$A20)</f>
        <v>0</v>
      </c>
      <c r="G20" s="128">
        <f t="shared" si="1"/>
        <v>0</v>
      </c>
    </row>
    <row r="21" spans="1:7" x14ac:dyDescent="0.25">
      <c r="A21" s="126" t="str">
        <f>+'Gantt-Timeline'!A24</f>
        <v>4. tevékenység</v>
      </c>
      <c r="B21" s="127">
        <f>SUMIFS('Immateriális javak'!$M$6:$M$49,'Immateriális javak'!$B$6:$B$49,$A$17,'Immateriális javak'!$C$6:$C$49,$A21)</f>
        <v>0</v>
      </c>
      <c r="C21" s="127">
        <f>SUMIFS('Tárgyi eszközök'!$M$6:$M$49,'Tárgyi eszközök'!$B$6:$B$49,$A$17,'Tárgyi eszközök'!$C$6:$C$49,$A21)</f>
        <v>0</v>
      </c>
      <c r="D21" s="127">
        <f>SUMIFS(Anyagköltség!$I$6:$I$49,Anyagköltség!$B$6:$B$49,$A$17,Anyagköltség!$C$6:$C$49,$A21)</f>
        <v>0</v>
      </c>
      <c r="E21" s="127">
        <f>SUMIFS('Szolgáltatások költsége'!$J$6:$J$49,'Szolgáltatások költsége'!$B$6:$B$49,$A$17,'Szolgáltatások költsége'!$C$6:$C$49,$A21)</f>
        <v>0</v>
      </c>
      <c r="F21" s="127">
        <f>SUMIFS(Bérköltség!$K$6:$K$299,Bérköltség!$B$6:$B$299,$A$17,Bérköltség!$C$6:$C$299,$A21)</f>
        <v>0</v>
      </c>
      <c r="G21" s="128">
        <f t="shared" si="1"/>
        <v>0</v>
      </c>
    </row>
    <row r="22" spans="1:7" x14ac:dyDescent="0.25">
      <c r="A22" s="126" t="str">
        <f>+'Gantt-Timeline'!A25</f>
        <v>5. tevékenység</v>
      </c>
      <c r="B22" s="127">
        <f>SUMIFS('Immateriális javak'!$M$6:$M$49,'Immateriális javak'!$B$6:$B$49,$A$17,'Immateriális javak'!$C$6:$C$49,$A22)</f>
        <v>0</v>
      </c>
      <c r="C22" s="127">
        <f>SUMIFS('Tárgyi eszközök'!$M$6:$M$49,'Tárgyi eszközök'!$B$6:$B$49,$A$17,'Tárgyi eszközök'!$C$6:$C$49,$A22)</f>
        <v>0</v>
      </c>
      <c r="D22" s="127">
        <f>SUMIFS(Anyagköltség!$I$6:$I$49,Anyagköltség!$B$6:$B$49,$A$17,Anyagköltség!$C$6:$C$49,$A22)</f>
        <v>0</v>
      </c>
      <c r="E22" s="127">
        <f>SUMIFS('Szolgáltatások költsége'!$J$6:$J$49,'Szolgáltatások költsége'!$B$6:$B$49,$A$17,'Szolgáltatások költsége'!$C$6:$C$49,$A22)</f>
        <v>0</v>
      </c>
      <c r="F22" s="127">
        <f>SUMIFS(Bérköltség!$K$6:$K$299,Bérköltség!$B$6:$B$299,$A$17,Bérköltség!$C$6:$C$299,$A22)</f>
        <v>0</v>
      </c>
      <c r="G22" s="128">
        <f t="shared" si="1"/>
        <v>0</v>
      </c>
    </row>
    <row r="23" spans="1:7" x14ac:dyDescent="0.25">
      <c r="A23" s="124" t="str">
        <f>+'Gantt-Timeline'!A26</f>
        <v>4. Mérföldkő</v>
      </c>
      <c r="B23" s="125">
        <f>SUM(B24:B28)</f>
        <v>0</v>
      </c>
      <c r="C23" s="125">
        <f t="shared" ref="C23" si="8">SUM(C24:C28)</f>
        <v>0</v>
      </c>
      <c r="D23" s="125">
        <f t="shared" ref="D23:E23" si="9">SUM(D24:D28)</f>
        <v>0</v>
      </c>
      <c r="E23" s="125">
        <f t="shared" si="9"/>
        <v>0</v>
      </c>
      <c r="F23" s="125">
        <f t="shared" ref="F23" si="10">SUM(F24:F28)</f>
        <v>0</v>
      </c>
      <c r="G23" s="125">
        <f t="shared" si="1"/>
        <v>0</v>
      </c>
    </row>
    <row r="24" spans="1:7" x14ac:dyDescent="0.25">
      <c r="A24" s="126" t="str">
        <f>+'Gantt-Timeline'!A27</f>
        <v>1. tevékenység</v>
      </c>
      <c r="B24" s="127">
        <f>SUMIFS('Immateriális javak'!$M$6:$M$49,'Immateriális javak'!$B$6:$B$49,$A$23,'Immateriális javak'!$C$6:$C$49,$A24)</f>
        <v>0</v>
      </c>
      <c r="C24" s="127">
        <f>SUMIFS('Tárgyi eszközök'!$M$6:$M$49,'Tárgyi eszközök'!$B$6:$B$49,$A$23,'Tárgyi eszközök'!$C$6:$C$49,$A24)</f>
        <v>0</v>
      </c>
      <c r="D24" s="127">
        <f>SUMIFS(Anyagköltség!$I$6:$I$49,Anyagköltség!$B$6:$B$49,$A$23,Anyagköltség!$C$6:$C$49,$A24)</f>
        <v>0</v>
      </c>
      <c r="E24" s="127">
        <f>SUMIFS('Szolgáltatások költsége'!$J$6:$J$49,'Szolgáltatások költsége'!$B$6:$B$49,$A$23,'Szolgáltatások költsége'!$C$6:$C$49,$A24)</f>
        <v>0</v>
      </c>
      <c r="F24" s="127">
        <f>SUMIFS(Bérköltség!$K$6:$K$299,Bérköltség!$B$6:$B$299,$A$23,Bérköltség!$C$6:$C$299,$A24)</f>
        <v>0</v>
      </c>
      <c r="G24" s="128">
        <f t="shared" si="1"/>
        <v>0</v>
      </c>
    </row>
    <row r="25" spans="1:7" x14ac:dyDescent="0.25">
      <c r="A25" s="126" t="str">
        <f>+'Gantt-Timeline'!A28</f>
        <v>2. tevékenység</v>
      </c>
      <c r="B25" s="127">
        <f>SUMIFS('Immateriális javak'!$M$6:$M$49,'Immateriális javak'!$B$6:$B$49,$A$23,'Immateriális javak'!$C$6:$C$49,$A25)</f>
        <v>0</v>
      </c>
      <c r="C25" s="127">
        <f>SUMIFS('Tárgyi eszközök'!$M$6:$M$49,'Tárgyi eszközök'!$B$6:$B$49,$A$23,'Tárgyi eszközök'!$C$6:$C$49,$A25)</f>
        <v>0</v>
      </c>
      <c r="D25" s="127">
        <f>SUMIFS(Anyagköltség!$I$6:$I$49,Anyagköltség!$B$6:$B$49,$A$23,Anyagköltség!$C$6:$C$49,$A25)</f>
        <v>0</v>
      </c>
      <c r="E25" s="127">
        <f>SUMIFS('Szolgáltatások költsége'!$J$6:$J$49,'Szolgáltatások költsége'!$B$6:$B$49,$A$23,'Szolgáltatások költsége'!$C$6:$C$49,$A25)</f>
        <v>0</v>
      </c>
      <c r="F25" s="127">
        <f>SUMIFS(Bérköltség!$K$6:$K$299,Bérköltség!$B$6:$B$299,$A$23,Bérköltség!$C$6:$C$299,$A25)</f>
        <v>0</v>
      </c>
      <c r="G25" s="128">
        <f t="shared" si="1"/>
        <v>0</v>
      </c>
    </row>
    <row r="26" spans="1:7" x14ac:dyDescent="0.25">
      <c r="A26" s="126" t="str">
        <f>+'Gantt-Timeline'!A29</f>
        <v>3. tevékenység</v>
      </c>
      <c r="B26" s="127">
        <f>SUMIFS('Immateriális javak'!$M$6:$M$49,'Immateriális javak'!$B$6:$B$49,$A$23,'Immateriális javak'!$C$6:$C$49,$A26)</f>
        <v>0</v>
      </c>
      <c r="C26" s="127">
        <f>SUMIFS('Tárgyi eszközök'!$M$6:$M$49,'Tárgyi eszközök'!$B$6:$B$49,$A$23,'Tárgyi eszközök'!$C$6:$C$49,$A26)</f>
        <v>0</v>
      </c>
      <c r="D26" s="127">
        <f>SUMIFS(Anyagköltség!$I$6:$I$49,Anyagköltség!$B$6:$B$49,$A$23,Anyagköltség!$C$6:$C$49,$A26)</f>
        <v>0</v>
      </c>
      <c r="E26" s="127">
        <f>SUMIFS('Szolgáltatások költsége'!$J$6:$J$49,'Szolgáltatások költsége'!$B$6:$B$49,$A$23,'Szolgáltatások költsége'!$C$6:$C$49,$A26)</f>
        <v>0</v>
      </c>
      <c r="F26" s="127">
        <f>SUMIFS(Bérköltség!$K$6:$K$299,Bérköltség!$B$6:$B$299,$A$23,Bérköltség!$C$6:$C$299,$A26)</f>
        <v>0</v>
      </c>
      <c r="G26" s="128">
        <f t="shared" si="1"/>
        <v>0</v>
      </c>
    </row>
    <row r="27" spans="1:7" x14ac:dyDescent="0.25">
      <c r="A27" s="126" t="str">
        <f>+'Gantt-Timeline'!A30</f>
        <v>4. tevékenység</v>
      </c>
      <c r="B27" s="127">
        <f>SUMIFS('Immateriális javak'!$M$6:$M$49,'Immateriális javak'!$B$6:$B$49,$A$23,'Immateriális javak'!$C$6:$C$49,$A27)</f>
        <v>0</v>
      </c>
      <c r="C27" s="127">
        <f>SUMIFS('Tárgyi eszközök'!$M$6:$M$49,'Tárgyi eszközök'!$B$6:$B$49,$A$23,'Tárgyi eszközök'!$C$6:$C$49,$A27)</f>
        <v>0</v>
      </c>
      <c r="D27" s="127">
        <f>SUMIFS(Anyagköltség!$I$6:$I$49,Anyagköltség!$B$6:$B$49,$A$23,Anyagköltség!$C$6:$C$49,$A27)</f>
        <v>0</v>
      </c>
      <c r="E27" s="127">
        <f>SUMIFS('Szolgáltatások költsége'!$J$6:$J$49,'Szolgáltatások költsége'!$B$6:$B$49,$A$23,'Szolgáltatások költsége'!$C$6:$C$49,$A27)</f>
        <v>0</v>
      </c>
      <c r="F27" s="127">
        <f>SUMIFS(Bérköltség!$K$6:$K$299,Bérköltség!$B$6:$B$299,$A$23,Bérköltség!$C$6:$C$299,$A27)</f>
        <v>0</v>
      </c>
      <c r="G27" s="128">
        <f t="shared" si="1"/>
        <v>0</v>
      </c>
    </row>
    <row r="28" spans="1:7" x14ac:dyDescent="0.25">
      <c r="A28" s="126" t="str">
        <f>+'Gantt-Timeline'!A31</f>
        <v>5. tevékenység</v>
      </c>
      <c r="B28" s="127">
        <f>SUMIFS('Immateriális javak'!$M$6:$M$49,'Immateriális javak'!$B$6:$B$49,$A$23,'Immateriális javak'!$C$6:$C$49,$A28)</f>
        <v>0</v>
      </c>
      <c r="C28" s="127">
        <f>SUMIFS('Tárgyi eszközök'!$M$6:$M$49,'Tárgyi eszközök'!$B$6:$B$49,$A$23,'Tárgyi eszközök'!$C$6:$C$49,$A28)</f>
        <v>0</v>
      </c>
      <c r="D28" s="127">
        <f>SUMIFS(Anyagköltség!$I$6:$I$49,Anyagköltség!$B$6:$B$49,$A$23,Anyagköltség!$C$6:$C$49,$A28)</f>
        <v>0</v>
      </c>
      <c r="E28" s="127">
        <f>SUMIFS('Szolgáltatások költsége'!$J$6:$J$49,'Szolgáltatások költsége'!$B$6:$B$49,$A$23,'Szolgáltatások költsége'!$C$6:$C$49,$A28)</f>
        <v>0</v>
      </c>
      <c r="F28" s="127">
        <f>SUMIFS(Bérköltség!$K$6:$K$299,Bérköltség!$B$6:$B$299,$A$23,Bérköltség!$C$6:$C$299,$A28)</f>
        <v>0</v>
      </c>
      <c r="G28" s="128">
        <f t="shared" si="1"/>
        <v>0</v>
      </c>
    </row>
    <row r="29" spans="1:7" x14ac:dyDescent="0.25">
      <c r="A29" s="124" t="str">
        <f>+'Gantt-Timeline'!A32</f>
        <v>5. Mérföldkő</v>
      </c>
      <c r="B29" s="125">
        <f>SUM(B30:B34)</f>
        <v>0</v>
      </c>
      <c r="C29" s="125">
        <f t="shared" ref="C29" si="11">SUM(C30:C34)</f>
        <v>0</v>
      </c>
      <c r="D29" s="125">
        <f t="shared" ref="D29:E29" si="12">SUM(D30:D34)</f>
        <v>0</v>
      </c>
      <c r="E29" s="125">
        <f t="shared" si="12"/>
        <v>0</v>
      </c>
      <c r="F29" s="125">
        <f t="shared" ref="F29" si="13">SUM(F30:F34)</f>
        <v>0</v>
      </c>
      <c r="G29" s="125">
        <f t="shared" si="1"/>
        <v>0</v>
      </c>
    </row>
    <row r="30" spans="1:7" x14ac:dyDescent="0.25">
      <c r="A30" s="126" t="str">
        <f>+'Gantt-Timeline'!A33</f>
        <v>1. tevékenység</v>
      </c>
      <c r="B30" s="127">
        <f>SUMIFS('Immateriális javak'!$M$6:$M$49,'Immateriális javak'!$B$6:$B$49,$A$29,'Immateriális javak'!$C$6:$C$49,$A30)</f>
        <v>0</v>
      </c>
      <c r="C30" s="127">
        <f>SUMIFS('Tárgyi eszközök'!$M$6:$M$49,'Tárgyi eszközök'!$B$6:$B$49,$A$29,'Tárgyi eszközök'!$C$6:$C$49,$A30)</f>
        <v>0</v>
      </c>
      <c r="D30" s="127">
        <f>SUMIFS(Anyagköltség!$I$6:$I$49,Anyagköltség!$B$6:$B$49,$A$29,Anyagköltség!$C$6:$C$49,$A30)</f>
        <v>0</v>
      </c>
      <c r="E30" s="127">
        <f>SUMIFS('Szolgáltatások költsége'!$J$6:$J$49,'Szolgáltatások költsége'!$B$6:$B$49,$A$29,'Szolgáltatások költsége'!$C$6:$C$49,$A30)</f>
        <v>0</v>
      </c>
      <c r="F30" s="127">
        <f>SUMIFS(Bérköltség!$K$6:$K$299,Bérköltség!$B$6:$B$299,$A$29,Bérköltség!$C$6:$C$299,$A30)</f>
        <v>0</v>
      </c>
      <c r="G30" s="128">
        <f t="shared" si="1"/>
        <v>0</v>
      </c>
    </row>
    <row r="31" spans="1:7" x14ac:dyDescent="0.25">
      <c r="A31" s="126" t="str">
        <f>+'Gantt-Timeline'!A34</f>
        <v>2. tevékenység</v>
      </c>
      <c r="B31" s="127">
        <f>SUMIFS('Immateriális javak'!$M$6:$M$49,'Immateriális javak'!$B$6:$B$49,$A$29,'Immateriális javak'!$C$6:$C$49,$A31)</f>
        <v>0</v>
      </c>
      <c r="C31" s="127">
        <f>SUMIFS('Tárgyi eszközök'!$M$6:$M$49,'Tárgyi eszközök'!$B$6:$B$49,$A$29,'Tárgyi eszközök'!$C$6:$C$49,$A31)</f>
        <v>0</v>
      </c>
      <c r="D31" s="127">
        <f>SUMIFS(Anyagköltség!$I$6:$I$49,Anyagköltség!$B$6:$B$49,$A$29,Anyagköltség!$C$6:$C$49,$A31)</f>
        <v>0</v>
      </c>
      <c r="E31" s="127">
        <f>SUMIFS('Szolgáltatások költsége'!$J$6:$J$49,'Szolgáltatások költsége'!$B$6:$B$49,$A$29,'Szolgáltatások költsége'!$C$6:$C$49,$A31)</f>
        <v>0</v>
      </c>
      <c r="F31" s="127">
        <f>SUMIFS(Bérköltség!$K$6:$K$299,Bérköltség!$B$6:$B$299,$A$29,Bérköltség!$C$6:$C$299,$A31)</f>
        <v>0</v>
      </c>
      <c r="G31" s="128">
        <f t="shared" si="1"/>
        <v>0</v>
      </c>
    </row>
    <row r="32" spans="1:7" x14ac:dyDescent="0.25">
      <c r="A32" s="126" t="str">
        <f>+'Gantt-Timeline'!A35</f>
        <v>3. tevékenység</v>
      </c>
      <c r="B32" s="127">
        <f>SUMIFS('Immateriális javak'!$M$6:$M$49,'Immateriális javak'!$B$6:$B$49,$A$29,'Immateriális javak'!$C$6:$C$49,$A32)</f>
        <v>0</v>
      </c>
      <c r="C32" s="127">
        <f>SUMIFS('Tárgyi eszközök'!$M$6:$M$49,'Tárgyi eszközök'!$B$6:$B$49,$A$29,'Tárgyi eszközök'!$C$6:$C$49,$A32)</f>
        <v>0</v>
      </c>
      <c r="D32" s="127">
        <f>SUMIFS(Anyagköltség!$I$6:$I$49,Anyagköltség!$B$6:$B$49,$A$29,Anyagköltség!$C$6:$C$49,$A32)</f>
        <v>0</v>
      </c>
      <c r="E32" s="127">
        <f>SUMIFS('Szolgáltatások költsége'!$J$6:$J$49,'Szolgáltatások költsége'!$B$6:$B$49,$A$29,'Szolgáltatások költsége'!$C$6:$C$49,$A32)</f>
        <v>0</v>
      </c>
      <c r="F32" s="127">
        <f>SUMIFS(Bérköltség!$K$6:$K$299,Bérköltség!$B$6:$B$299,$A$29,Bérköltség!$C$6:$C$299,$A32)</f>
        <v>0</v>
      </c>
      <c r="G32" s="128">
        <f t="shared" si="1"/>
        <v>0</v>
      </c>
    </row>
    <row r="33" spans="1:7" x14ac:dyDescent="0.25">
      <c r="A33" s="126" t="str">
        <f>+'Gantt-Timeline'!A36</f>
        <v>4. tevékenység</v>
      </c>
      <c r="B33" s="127">
        <f>SUMIFS('Immateriális javak'!$M$6:$M$49,'Immateriális javak'!$B$6:$B$49,$A$29,'Immateriális javak'!$C$6:$C$49,$A33)</f>
        <v>0</v>
      </c>
      <c r="C33" s="127">
        <f>SUMIFS('Tárgyi eszközök'!$M$6:$M$49,'Tárgyi eszközök'!$B$6:$B$49,$A$29,'Tárgyi eszközök'!$C$6:$C$49,$A33)</f>
        <v>0</v>
      </c>
      <c r="D33" s="127">
        <f>SUMIFS(Anyagköltség!$I$6:$I$49,Anyagköltség!$B$6:$B$49,$A$29,Anyagköltség!$C$6:$C$49,$A33)</f>
        <v>0</v>
      </c>
      <c r="E33" s="127">
        <f>SUMIFS('Szolgáltatások költsége'!$J$6:$J$49,'Szolgáltatások költsége'!$B$6:$B$49,$A$29,'Szolgáltatások költsége'!$C$6:$C$49,$A33)</f>
        <v>0</v>
      </c>
      <c r="F33" s="127">
        <f>SUMIFS(Bérköltség!$K$6:$K$299,Bérköltség!$B$6:$B$299,$A$29,Bérköltség!$C$6:$C$299,$A33)</f>
        <v>0</v>
      </c>
      <c r="G33" s="128">
        <f t="shared" si="1"/>
        <v>0</v>
      </c>
    </row>
    <row r="34" spans="1:7" s="129" customFormat="1" x14ac:dyDescent="0.25">
      <c r="A34" s="126" t="str">
        <f>+'Gantt-Timeline'!A37</f>
        <v>5. tevékenység</v>
      </c>
      <c r="B34" s="127">
        <f>SUMIFS('Immateriális javak'!$M$6:$M$49,'Immateriális javak'!$B$6:$B$49,$A$29,'Immateriális javak'!$C$6:$C$49,$A34)</f>
        <v>0</v>
      </c>
      <c r="C34" s="127">
        <f>SUMIFS('Tárgyi eszközök'!$M$6:$M$49,'Tárgyi eszközök'!$B$6:$B$49,$A$29,'Tárgyi eszközök'!$C$6:$C$49,$A34)</f>
        <v>0</v>
      </c>
      <c r="D34" s="127">
        <f>SUMIFS(Anyagköltség!$I$6:$I$49,Anyagköltség!$B$6:$B$49,$A$29,Anyagköltség!$C$6:$C$49,$A34)</f>
        <v>0</v>
      </c>
      <c r="E34" s="127">
        <f>SUMIFS('Szolgáltatások költsége'!$J$6:$J$49,'Szolgáltatások költsége'!$B$6:$B$49,$A$29,'Szolgáltatások költsége'!$C$6:$C$49,$A34)</f>
        <v>0</v>
      </c>
      <c r="F34" s="127">
        <f>SUMIFS(Bérköltség!$K$6:$K$299,Bérköltség!$B$6:$B$299,$A$29,Bérköltség!$C$6:$C$299,$A34)</f>
        <v>0</v>
      </c>
      <c r="G34" s="128">
        <f t="shared" si="1"/>
        <v>0</v>
      </c>
    </row>
    <row r="35" spans="1:7" ht="15.75" thickBot="1" x14ac:dyDescent="0.3">
      <c r="A35" s="130">
        <f>+'Gantt-Timeline'!A38</f>
        <v>0</v>
      </c>
      <c r="B35" s="131"/>
      <c r="C35" s="131"/>
      <c r="D35" s="131"/>
      <c r="E35" s="131"/>
      <c r="F35" s="132"/>
      <c r="G35" s="131"/>
    </row>
    <row r="36" spans="1:7" ht="15.75" thickBot="1" x14ac:dyDescent="0.3">
      <c r="A36" s="133" t="s">
        <v>43</v>
      </c>
      <c r="B36" s="134">
        <f t="shared" ref="B36:C36" si="14">+B5+B11+B17+B23+B29</f>
        <v>0</v>
      </c>
      <c r="C36" s="135">
        <f t="shared" si="14"/>
        <v>0</v>
      </c>
      <c r="D36" s="134">
        <f>+D5+D11+D17+D23+D29</f>
        <v>0</v>
      </c>
      <c r="E36" s="134">
        <f>+E5+E11+E17+E23+E29</f>
        <v>0</v>
      </c>
      <c r="F36" s="134">
        <f>+F5+F11+F17+F23+F29</f>
        <v>0</v>
      </c>
      <c r="G36" s="136">
        <f>+G5+G11+G17+G23+G29</f>
        <v>0</v>
      </c>
    </row>
    <row r="37" spans="1:7" x14ac:dyDescent="0.25">
      <c r="B37" s="122"/>
      <c r="C37" s="122"/>
      <c r="D37" s="122"/>
      <c r="E37" s="122"/>
      <c r="F37" s="122"/>
      <c r="G37" s="122"/>
    </row>
    <row r="38" spans="1:7" x14ac:dyDescent="0.25">
      <c r="B38" s="122"/>
      <c r="C38" s="122"/>
      <c r="D38" s="122"/>
      <c r="E38" s="122"/>
      <c r="F38" s="122"/>
      <c r="G38" s="122"/>
    </row>
    <row r="39" spans="1:7" x14ac:dyDescent="0.25">
      <c r="A39" s="137" t="str">
        <f>+A5</f>
        <v>1. Mérföldkő</v>
      </c>
      <c r="B39" s="138"/>
      <c r="C39" s="122"/>
      <c r="D39" s="122"/>
      <c r="E39" s="122"/>
      <c r="F39" s="122"/>
      <c r="G39" s="122"/>
    </row>
    <row r="40" spans="1:7" x14ac:dyDescent="0.25">
      <c r="A40" s="139" t="str">
        <f>+$B$4</f>
        <v>Immateriális javak</v>
      </c>
      <c r="B40" s="138">
        <f>+B5</f>
        <v>0</v>
      </c>
      <c r="C40" s="122"/>
      <c r="D40" s="122"/>
      <c r="E40" s="122"/>
      <c r="F40" s="122"/>
      <c r="G40" s="122"/>
    </row>
    <row r="41" spans="1:7" x14ac:dyDescent="0.25">
      <c r="A41" s="140" t="str">
        <f>+$C$4</f>
        <v>Tárgyi eszközök</v>
      </c>
      <c r="B41" s="138">
        <f>+C5</f>
        <v>0</v>
      </c>
      <c r="C41" s="122"/>
      <c r="D41" s="122"/>
      <c r="E41" s="122"/>
      <c r="F41" s="122"/>
      <c r="G41" s="122"/>
    </row>
    <row r="42" spans="1:7" x14ac:dyDescent="0.25">
      <c r="A42" s="140" t="str">
        <f>+$D$4</f>
        <v>Anyagok költsége</v>
      </c>
      <c r="B42" s="138">
        <f>+D5</f>
        <v>0</v>
      </c>
      <c r="C42" s="122"/>
      <c r="D42" s="122"/>
      <c r="E42" s="122"/>
      <c r="F42" s="122"/>
      <c r="G42" s="122"/>
    </row>
    <row r="43" spans="1:7" x14ac:dyDescent="0.25">
      <c r="A43" s="141" t="str">
        <f>+$E$4</f>
        <v>Szolgáltatások költsége</v>
      </c>
      <c r="B43" s="138">
        <f>+E5</f>
        <v>0</v>
      </c>
      <c r="C43" s="122"/>
      <c r="D43" s="122"/>
      <c r="E43" s="122"/>
      <c r="F43" s="122"/>
      <c r="G43" s="122"/>
    </row>
    <row r="44" spans="1:7" x14ac:dyDescent="0.25">
      <c r="A44" s="140" t="str">
        <f>+$F$4</f>
        <v>Bérköltség</v>
      </c>
      <c r="B44" s="138">
        <f>+F5</f>
        <v>0</v>
      </c>
      <c r="C44" s="122"/>
      <c r="D44" s="122"/>
      <c r="E44" s="122"/>
      <c r="F44" s="122"/>
      <c r="G44" s="122"/>
    </row>
    <row r="45" spans="1:7" x14ac:dyDescent="0.25">
      <c r="A45" s="142" t="str">
        <f>+$G$4</f>
        <v>Összesen</v>
      </c>
      <c r="B45" s="143">
        <f>SUM(B40:B44)</f>
        <v>0</v>
      </c>
      <c r="C45" s="122"/>
      <c r="D45" s="122"/>
      <c r="E45" s="122"/>
      <c r="F45" s="122"/>
      <c r="G45" s="122"/>
    </row>
    <row r="46" spans="1:7" x14ac:dyDescent="0.25">
      <c r="A46" s="137" t="str">
        <f>+A11</f>
        <v>2. Mérföldkő</v>
      </c>
      <c r="B46" s="138"/>
      <c r="C46" s="122"/>
      <c r="D46" s="122"/>
      <c r="E46" s="122"/>
      <c r="F46" s="122"/>
      <c r="G46" s="122"/>
    </row>
    <row r="47" spans="1:7" x14ac:dyDescent="0.25">
      <c r="A47" s="139" t="str">
        <f>+$B$4</f>
        <v>Immateriális javak</v>
      </c>
      <c r="B47" s="138">
        <f>+B11</f>
        <v>0</v>
      </c>
      <c r="C47" s="122"/>
      <c r="D47" s="122"/>
      <c r="E47" s="122"/>
      <c r="F47" s="122"/>
      <c r="G47" s="122"/>
    </row>
    <row r="48" spans="1:7" x14ac:dyDescent="0.25">
      <c r="A48" s="140" t="str">
        <f>+$C$4</f>
        <v>Tárgyi eszközök</v>
      </c>
      <c r="B48" s="138">
        <f>+C11</f>
        <v>0</v>
      </c>
      <c r="C48" s="122"/>
      <c r="D48" s="122" t="s">
        <v>53</v>
      </c>
      <c r="E48" s="122"/>
      <c r="F48" s="122"/>
      <c r="G48" s="122"/>
    </row>
    <row r="49" spans="1:7" x14ac:dyDescent="0.25">
      <c r="A49" s="140" t="str">
        <f>+$D$4</f>
        <v>Anyagok költsége</v>
      </c>
      <c r="B49" s="138">
        <f>+D11</f>
        <v>0</v>
      </c>
      <c r="C49" s="122"/>
      <c r="D49" s="122"/>
      <c r="E49" s="122"/>
      <c r="F49" s="122"/>
      <c r="G49" s="122"/>
    </row>
    <row r="50" spans="1:7" x14ac:dyDescent="0.25">
      <c r="A50" s="141" t="str">
        <f>+$E$4</f>
        <v>Szolgáltatások költsége</v>
      </c>
      <c r="B50" s="138">
        <f>+E11</f>
        <v>0</v>
      </c>
      <c r="C50" s="122"/>
      <c r="D50" s="122"/>
      <c r="E50" s="122"/>
      <c r="F50" s="122"/>
      <c r="G50" s="122"/>
    </row>
    <row r="51" spans="1:7" x14ac:dyDescent="0.25">
      <c r="A51" s="140" t="str">
        <f>+$F$4</f>
        <v>Bérköltség</v>
      </c>
      <c r="B51" s="138">
        <f>+F11</f>
        <v>0</v>
      </c>
      <c r="C51" s="122"/>
      <c r="D51" s="122"/>
      <c r="E51" s="122"/>
      <c r="F51" s="122"/>
      <c r="G51" s="122"/>
    </row>
    <row r="52" spans="1:7" x14ac:dyDescent="0.25">
      <c r="A52" s="142" t="str">
        <f>+$G$4</f>
        <v>Összesen</v>
      </c>
      <c r="B52" s="143">
        <f>SUM(B47:B51)</f>
        <v>0</v>
      </c>
      <c r="C52" s="122"/>
      <c r="D52" s="122"/>
      <c r="E52" s="122"/>
      <c r="F52" s="122"/>
      <c r="G52" s="122"/>
    </row>
    <row r="53" spans="1:7" x14ac:dyDescent="0.25">
      <c r="A53" s="137" t="str">
        <f>+A17</f>
        <v>3. Mérföldkő</v>
      </c>
      <c r="B53" s="138"/>
      <c r="C53" s="122"/>
      <c r="D53" s="122"/>
      <c r="E53" s="122"/>
      <c r="F53" s="122"/>
      <c r="G53" s="122"/>
    </row>
    <row r="54" spans="1:7" x14ac:dyDescent="0.25">
      <c r="A54" s="139" t="str">
        <f>+$B$4</f>
        <v>Immateriális javak</v>
      </c>
      <c r="B54" s="138">
        <f>+B17</f>
        <v>0</v>
      </c>
      <c r="C54" s="122"/>
      <c r="D54" s="122"/>
      <c r="E54" s="122"/>
      <c r="F54" s="122"/>
      <c r="G54" s="122"/>
    </row>
    <row r="55" spans="1:7" ht="14.45" customHeight="1" x14ac:dyDescent="0.25">
      <c r="A55" s="140" t="str">
        <f>+$C$4</f>
        <v>Tárgyi eszközök</v>
      </c>
      <c r="B55" s="138">
        <f>+C17</f>
        <v>0</v>
      </c>
      <c r="C55" s="122"/>
      <c r="D55"/>
      <c r="E55"/>
      <c r="F55"/>
      <c r="G55" s="168"/>
    </row>
    <row r="56" spans="1:7" x14ac:dyDescent="0.25">
      <c r="A56" s="140" t="str">
        <f>+$D$4</f>
        <v>Anyagok költsége</v>
      </c>
      <c r="B56" s="138">
        <f>+D17</f>
        <v>0</v>
      </c>
      <c r="C56" s="122"/>
      <c r="D56"/>
      <c r="E56"/>
      <c r="F56"/>
      <c r="G56" s="122"/>
    </row>
    <row r="57" spans="1:7" x14ac:dyDescent="0.25">
      <c r="A57" s="141" t="str">
        <f>+$E$4</f>
        <v>Szolgáltatások költsége</v>
      </c>
      <c r="B57" s="138">
        <f>+E17</f>
        <v>0</v>
      </c>
      <c r="C57" s="122"/>
      <c r="D57"/>
      <c r="E57"/>
      <c r="F57"/>
      <c r="G57" s="122"/>
    </row>
    <row r="58" spans="1:7" x14ac:dyDescent="0.25">
      <c r="A58" s="140" t="str">
        <f>+$F$4</f>
        <v>Bérköltség</v>
      </c>
      <c r="B58" s="138">
        <f>+F17</f>
        <v>0</v>
      </c>
      <c r="C58" s="122"/>
      <c r="D58" s="122"/>
      <c r="E58" s="122"/>
      <c r="F58" s="122"/>
      <c r="G58" s="122"/>
    </row>
    <row r="59" spans="1:7" x14ac:dyDescent="0.25">
      <c r="A59" s="142" t="str">
        <f>+$G$4</f>
        <v>Összesen</v>
      </c>
      <c r="B59" s="143">
        <f>SUM(B54:B58)</f>
        <v>0</v>
      </c>
      <c r="C59" s="122"/>
      <c r="D59"/>
      <c r="E59"/>
      <c r="F59"/>
      <c r="G59"/>
    </row>
    <row r="60" spans="1:7" x14ac:dyDescent="0.25">
      <c r="A60" s="137" t="str">
        <f>+A23</f>
        <v>4. Mérföldkő</v>
      </c>
      <c r="B60" s="138"/>
      <c r="C60" s="122"/>
      <c r="D60" s="165"/>
      <c r="E60" s="9" t="s">
        <v>43</v>
      </c>
      <c r="F60" s="9" t="s">
        <v>180</v>
      </c>
      <c r="G60" s="122"/>
    </row>
    <row r="61" spans="1:7" x14ac:dyDescent="0.25">
      <c r="A61" s="139" t="str">
        <f>+$B$4</f>
        <v>Immateriális javak</v>
      </c>
      <c r="B61" s="138">
        <f>+B23</f>
        <v>0</v>
      </c>
      <c r="C61" s="122"/>
      <c r="D61" s="85" t="s">
        <v>177</v>
      </c>
      <c r="E61" s="138">
        <f>+B36+C36</f>
        <v>0</v>
      </c>
      <c r="F61" s="166" t="e">
        <f>+E61/$E$64</f>
        <v>#DIV/0!</v>
      </c>
      <c r="G61" s="122"/>
    </row>
    <row r="62" spans="1:7" x14ac:dyDescent="0.25">
      <c r="A62" s="140" t="str">
        <f>+$C$4</f>
        <v>Tárgyi eszközök</v>
      </c>
      <c r="B62" s="138">
        <f>+C23</f>
        <v>0</v>
      </c>
      <c r="C62" s="122"/>
      <c r="D62" s="85" t="s">
        <v>178</v>
      </c>
      <c r="E62" s="138">
        <f>+D36</f>
        <v>0</v>
      </c>
      <c r="F62" s="166" t="e">
        <f t="shared" ref="F62:F64" si="15">+E62/$E$64</f>
        <v>#DIV/0!</v>
      </c>
      <c r="G62" s="122"/>
    </row>
    <row r="63" spans="1:7" x14ac:dyDescent="0.25">
      <c r="A63" s="140" t="str">
        <f>+$D$4</f>
        <v>Anyagok költsége</v>
      </c>
      <c r="B63" s="138">
        <f>+D23</f>
        <v>0</v>
      </c>
      <c r="C63" s="122"/>
      <c r="D63" s="85" t="s">
        <v>43</v>
      </c>
      <c r="E63" s="138">
        <f>SUM(E61:E62)</f>
        <v>0</v>
      </c>
      <c r="F63" s="167" t="e">
        <f t="shared" si="15"/>
        <v>#DIV/0!</v>
      </c>
      <c r="G63" s="169" t="e">
        <f>IF(F63&lt;40%,"Rendben")</f>
        <v>#DIV/0!</v>
      </c>
    </row>
    <row r="64" spans="1:7" x14ac:dyDescent="0.25">
      <c r="A64" s="141" t="str">
        <f>+$E$4</f>
        <v>Szolgáltatások költsége</v>
      </c>
      <c r="B64" s="138">
        <f>+E23</f>
        <v>0</v>
      </c>
      <c r="C64" s="122"/>
      <c r="D64" s="85" t="s">
        <v>179</v>
      </c>
      <c r="E64" s="138">
        <f>+G36</f>
        <v>0</v>
      </c>
      <c r="F64" s="166" t="e">
        <f t="shared" si="15"/>
        <v>#DIV/0!</v>
      </c>
      <c r="G64" s="122"/>
    </row>
    <row r="65" spans="1:7" x14ac:dyDescent="0.25">
      <c r="A65" s="140" t="str">
        <f>+$F$4</f>
        <v>Bérköltség</v>
      </c>
      <c r="B65" s="138">
        <f>+F23</f>
        <v>0</v>
      </c>
      <c r="C65" s="122"/>
      <c r="D65" s="122"/>
      <c r="E65" s="122"/>
      <c r="F65" s="122"/>
      <c r="G65" s="122"/>
    </row>
    <row r="66" spans="1:7" x14ac:dyDescent="0.25">
      <c r="A66" s="142" t="str">
        <f>+$G$4</f>
        <v>Összesen</v>
      </c>
      <c r="B66" s="143">
        <f>SUM(B61:B65)</f>
        <v>0</v>
      </c>
      <c r="C66" s="122"/>
      <c r="D66"/>
      <c r="E66"/>
      <c r="F66"/>
      <c r="G66" s="122"/>
    </row>
    <row r="67" spans="1:7" x14ac:dyDescent="0.25">
      <c r="A67" s="137" t="str">
        <f>+A29</f>
        <v>5. Mérföldkő</v>
      </c>
      <c r="B67" s="138"/>
      <c r="C67" s="122"/>
      <c r="D67"/>
      <c r="E67"/>
      <c r="F67"/>
      <c r="G67" s="122"/>
    </row>
    <row r="68" spans="1:7" x14ac:dyDescent="0.25">
      <c r="A68" s="139" t="str">
        <f>+$B$4</f>
        <v>Immateriális javak</v>
      </c>
      <c r="B68" s="138">
        <f>+B29</f>
        <v>0</v>
      </c>
      <c r="C68" s="122"/>
      <c r="D68" s="122"/>
      <c r="E68" s="122"/>
      <c r="F68" s="122"/>
      <c r="G68" s="122"/>
    </row>
    <row r="69" spans="1:7" x14ac:dyDescent="0.25">
      <c r="A69" s="140" t="str">
        <f>+$C$4</f>
        <v>Tárgyi eszközök</v>
      </c>
      <c r="B69" s="138">
        <f>+C29</f>
        <v>0</v>
      </c>
      <c r="C69" s="122"/>
      <c r="D69" s="122"/>
      <c r="E69" s="122"/>
      <c r="F69" s="122"/>
      <c r="G69" s="122"/>
    </row>
    <row r="70" spans="1:7" x14ac:dyDescent="0.25">
      <c r="A70" s="140" t="str">
        <f>+$D$4</f>
        <v>Anyagok költsége</v>
      </c>
      <c r="B70" s="138">
        <f>+D29</f>
        <v>0</v>
      </c>
      <c r="C70" s="122"/>
      <c r="D70" s="122"/>
      <c r="E70" s="122"/>
      <c r="F70" s="122"/>
      <c r="G70" s="122"/>
    </row>
    <row r="71" spans="1:7" x14ac:dyDescent="0.25">
      <c r="A71" s="141" t="str">
        <f>+$E$4</f>
        <v>Szolgáltatások költsége</v>
      </c>
      <c r="B71" s="138">
        <f>+E29</f>
        <v>0</v>
      </c>
      <c r="C71" s="122"/>
      <c r="D71" s="122"/>
      <c r="E71" s="122"/>
      <c r="F71" s="122"/>
      <c r="G71" s="122"/>
    </row>
    <row r="72" spans="1:7" x14ac:dyDescent="0.25">
      <c r="A72" s="140" t="str">
        <f>+$F$4</f>
        <v>Bérköltség</v>
      </c>
      <c r="B72" s="138">
        <f>+F29</f>
        <v>0</v>
      </c>
      <c r="C72" s="122"/>
      <c r="D72" s="122"/>
      <c r="E72" s="122"/>
      <c r="F72" s="122"/>
      <c r="G72" s="122"/>
    </row>
    <row r="73" spans="1:7" ht="15.75" thickBot="1" x14ac:dyDescent="0.3">
      <c r="A73" s="144" t="str">
        <f>+$G$4</f>
        <v>Összesen</v>
      </c>
      <c r="B73" s="143">
        <f>SUM(B68:B72)</f>
        <v>0</v>
      </c>
      <c r="C73" s="122"/>
      <c r="D73" s="122"/>
      <c r="E73" s="122"/>
      <c r="F73" s="122"/>
      <c r="G73" s="122"/>
    </row>
    <row r="74" spans="1:7" ht="15.75" thickBot="1" x14ac:dyDescent="0.3">
      <c r="A74" s="145" t="s">
        <v>54</v>
      </c>
      <c r="B74" s="136">
        <f>+B45+B52+B59+B66+B73</f>
        <v>0</v>
      </c>
      <c r="C74" s="122"/>
      <c r="D74" s="122"/>
      <c r="E74" s="122"/>
      <c r="F74" s="122"/>
      <c r="G74" s="122"/>
    </row>
    <row r="75" spans="1:7" x14ac:dyDescent="0.25">
      <c r="B75" s="122"/>
      <c r="C75" s="122"/>
      <c r="D75" s="122"/>
      <c r="E75" s="122"/>
      <c r="F75" s="122"/>
      <c r="G75" s="122"/>
    </row>
    <row r="76" spans="1:7" x14ac:dyDescent="0.25">
      <c r="B76" s="122"/>
      <c r="C76" s="122"/>
      <c r="D76" s="122"/>
      <c r="E76" s="122"/>
      <c r="F76" s="122"/>
      <c r="G76" s="122"/>
    </row>
    <row r="77" spans="1:7" x14ac:dyDescent="0.25">
      <c r="A77" s="225"/>
      <c r="B77" s="225"/>
      <c r="C77" s="148" t="s">
        <v>160</v>
      </c>
      <c r="D77" s="148" t="s">
        <v>161</v>
      </c>
      <c r="E77" s="82" t="s">
        <v>163</v>
      </c>
      <c r="F77" s="82" t="s">
        <v>162</v>
      </c>
      <c r="G77" s="82" t="s">
        <v>164</v>
      </c>
    </row>
    <row r="78" spans="1:7" x14ac:dyDescent="0.25">
      <c r="A78" s="224" t="str">
        <f>+Adatérvényesítések!O2</f>
        <v>Alapkutatás, technológia-validáció</v>
      </c>
      <c r="B78" s="224"/>
      <c r="C78" s="148">
        <f>+'Immateriális javak'!H57+'Tárgyi eszközök'!H57+Anyagköltség!G52+'Szolgáltatások költsége'!H56+Bérköltség!J118</f>
        <v>0</v>
      </c>
      <c r="D78" s="148">
        <f>+'Immateriális javak'!L57+'Tárgyi eszközök'!L57+Anyagköltség!I52+'Szolgáltatások költsége'!J56+Bérköltség!L118</f>
        <v>0</v>
      </c>
      <c r="E78" s="149" t="e">
        <f t="shared" ref="E78:E83" si="16">+D78/$D$83</f>
        <v>#DIV/0!</v>
      </c>
      <c r="F78" s="149"/>
      <c r="G78" s="84"/>
    </row>
    <row r="79" spans="1:7" x14ac:dyDescent="0.25">
      <c r="A79" s="224" t="str">
        <f>+Adatérvényesítések!O3</f>
        <v>Infrastruktúra-használat</v>
      </c>
      <c r="B79" s="224"/>
      <c r="C79" s="148">
        <f>+'Immateriális javak'!H58+'Tárgyi eszközök'!H58+Anyagköltség!G53+'Szolgáltatások költsége'!H57+Bérköltség!J119</f>
        <v>0</v>
      </c>
      <c r="D79" s="148">
        <f>+'Immateriális javak'!L58+'Tárgyi eszközök'!L58+Anyagköltség!I53+'Szolgáltatások költsége'!J57+Bérköltség!L119</f>
        <v>0</v>
      </c>
      <c r="E79" s="149" t="e">
        <f t="shared" si="16"/>
        <v>#DIV/0!</v>
      </c>
      <c r="F79" s="149">
        <f>_xlfn.XLOOKUP(A79,Adatérvényesítések!$O$2:$O$6,Adatérvényesítések!$P$2:$P$6)</f>
        <v>0.5</v>
      </c>
      <c r="G79" s="84" t="e">
        <f t="shared" ref="G79:G82" si="17">IF(F79&gt;=E79,"Nincs hiba","A költség aránya nem megfelelő!")</f>
        <v>#DIV/0!</v>
      </c>
    </row>
    <row r="80" spans="1:7" x14ac:dyDescent="0.25">
      <c r="A80" s="224" t="str">
        <f>+Adatérvényesítések!O4</f>
        <v>Tudás- és kapcsolatbővítés érdekében rendezvényeken való részvétel költségei</v>
      </c>
      <c r="B80" s="224"/>
      <c r="C80" s="148">
        <f>+'Immateriális javak'!H59+'Tárgyi eszközök'!H59+Anyagköltség!G54+'Szolgáltatások költsége'!H58+Bérköltség!J120</f>
        <v>0</v>
      </c>
      <c r="D80" s="148">
        <f>+'Immateriális javak'!L59+'Tárgyi eszközök'!L59+Anyagköltség!I54+'Szolgáltatások költsége'!J58+Bérköltség!L120</f>
        <v>0</v>
      </c>
      <c r="E80" s="149" t="e">
        <f t="shared" si="16"/>
        <v>#DIV/0!</v>
      </c>
      <c r="F80" s="149">
        <f>_xlfn.XLOOKUP(A80,Adatérvényesítések!$O$2:$O$6,Adatérvényesítések!$P$2:$P$6)</f>
        <v>0.1</v>
      </c>
      <c r="G80" s="84" t="e">
        <f t="shared" si="17"/>
        <v>#DIV/0!</v>
      </c>
    </row>
    <row r="81" spans="1:7" x14ac:dyDescent="0.25">
      <c r="A81" s="224" t="str">
        <f>+Adatérvényesítések!O5</f>
        <v>Kommunikációs költségek</v>
      </c>
      <c r="B81" s="224"/>
      <c r="C81" s="148">
        <f>+'Immateriális javak'!H60+'Tárgyi eszközök'!H60+Anyagköltség!G55+'Szolgáltatások költsége'!H59+Bérköltség!J121</f>
        <v>0</v>
      </c>
      <c r="D81" s="148">
        <f>+'Immateriális javak'!L60+'Tárgyi eszközök'!L60+Anyagköltség!I55+'Szolgáltatások költsége'!J59+Bérköltség!L121</f>
        <v>0</v>
      </c>
      <c r="E81" s="149" t="e">
        <f t="shared" si="16"/>
        <v>#DIV/0!</v>
      </c>
      <c r="F81" s="149">
        <f>_xlfn.XLOOKUP(A81,Adatérvényesítések!$O$2:$O$6,Adatérvényesítések!$P$2:$P$6)</f>
        <v>0.1</v>
      </c>
      <c r="G81" s="84" t="e">
        <f t="shared" si="17"/>
        <v>#DIV/0!</v>
      </c>
    </row>
    <row r="82" spans="1:7" ht="15.75" thickBot="1" x14ac:dyDescent="0.3">
      <c r="A82" s="224" t="str">
        <f>+Adatérvényesítések!O6</f>
        <v>Szellemitulajdon-védelmi és újdonságkutatási tevékenység</v>
      </c>
      <c r="B82" s="224"/>
      <c r="C82" s="148">
        <f>+'Immateriális javak'!H61+'Tárgyi eszközök'!H61+Anyagköltség!G56+'Szolgáltatások költsége'!H60+Bérköltség!J122</f>
        <v>0</v>
      </c>
      <c r="D82" s="148">
        <f>+'Immateriális javak'!L61+'Tárgyi eszközök'!L61+Anyagköltség!I56+'Szolgáltatások költsége'!J60+Bérköltség!L122</f>
        <v>0</v>
      </c>
      <c r="E82" s="149" t="e">
        <f t="shared" si="16"/>
        <v>#DIV/0!</v>
      </c>
      <c r="F82" s="149">
        <v>0.2</v>
      </c>
      <c r="G82" s="84" t="e">
        <f t="shared" si="17"/>
        <v>#DIV/0!</v>
      </c>
    </row>
    <row r="83" spans="1:7" s="153" customFormat="1" ht="15.75" thickBot="1" x14ac:dyDescent="0.3">
      <c r="A83" s="226" t="s">
        <v>43</v>
      </c>
      <c r="B83" s="227"/>
      <c r="C83" s="152">
        <f>SUM(C78:C82)</f>
        <v>0</v>
      </c>
      <c r="D83" s="136">
        <f>SUM(D78:D82)</f>
        <v>0</v>
      </c>
      <c r="E83" s="150" t="e">
        <f t="shared" si="16"/>
        <v>#DIV/0!</v>
      </c>
      <c r="F83" s="151"/>
      <c r="G83" s="84"/>
    </row>
    <row r="84" spans="1:7" x14ac:dyDescent="0.25">
      <c r="B84" s="122"/>
      <c r="C84" s="122"/>
      <c r="D84" s="122"/>
      <c r="E84" s="122"/>
      <c r="F84" s="122"/>
      <c r="G84" s="122"/>
    </row>
    <row r="85" spans="1:7" x14ac:dyDescent="0.25">
      <c r="B85" s="122"/>
      <c r="C85" s="122"/>
      <c r="D85" s="122"/>
      <c r="E85" s="122"/>
      <c r="F85" s="122"/>
      <c r="G85" s="122"/>
    </row>
    <row r="86" spans="1:7" x14ac:dyDescent="0.25">
      <c r="B86" s="122"/>
      <c r="C86" s="122"/>
      <c r="D86" s="122"/>
      <c r="E86" s="122"/>
      <c r="F86" s="122"/>
      <c r="G86" s="122"/>
    </row>
    <row r="87" spans="1:7" x14ac:dyDescent="0.25">
      <c r="B87" s="122"/>
      <c r="C87" s="122"/>
      <c r="D87" s="122"/>
      <c r="E87" s="122"/>
      <c r="F87" s="122"/>
      <c r="G87" s="122"/>
    </row>
    <row r="88" spans="1:7" x14ac:dyDescent="0.25">
      <c r="B88" s="122"/>
      <c r="C88" s="122"/>
      <c r="D88" s="122"/>
      <c r="E88" s="122"/>
      <c r="F88" s="122"/>
      <c r="G88" s="122"/>
    </row>
    <row r="89" spans="1:7" x14ac:dyDescent="0.25">
      <c r="B89" s="122"/>
      <c r="C89" s="122"/>
      <c r="D89" s="122"/>
      <c r="E89" s="122"/>
      <c r="F89" s="122"/>
      <c r="G89" s="122"/>
    </row>
    <row r="90" spans="1:7" x14ac:dyDescent="0.25">
      <c r="B90" s="122"/>
      <c r="C90" s="122"/>
      <c r="D90" s="122"/>
      <c r="E90" s="122"/>
      <c r="F90" s="122"/>
      <c r="G90" s="122"/>
    </row>
    <row r="91" spans="1:7" x14ac:dyDescent="0.25">
      <c r="B91" s="122"/>
      <c r="C91" s="122"/>
      <c r="D91" s="122"/>
      <c r="E91" s="122"/>
      <c r="F91" s="122"/>
      <c r="G91" s="122"/>
    </row>
    <row r="92" spans="1:7" x14ac:dyDescent="0.25">
      <c r="B92" s="122"/>
      <c r="C92" s="122"/>
      <c r="D92" s="122"/>
      <c r="E92" s="122"/>
      <c r="F92" s="122"/>
      <c r="G92" s="122"/>
    </row>
    <row r="93" spans="1:7" x14ac:dyDescent="0.25">
      <c r="B93" s="122"/>
      <c r="C93" s="122"/>
      <c r="D93" s="122"/>
      <c r="E93" s="122"/>
      <c r="F93" s="122"/>
      <c r="G93" s="122"/>
    </row>
    <row r="94" spans="1:7" x14ac:dyDescent="0.25">
      <c r="B94" s="122"/>
      <c r="C94" s="122"/>
      <c r="D94" s="122"/>
      <c r="E94" s="122"/>
      <c r="F94" s="122"/>
      <c r="G94" s="122"/>
    </row>
    <row r="95" spans="1:7" x14ac:dyDescent="0.25">
      <c r="B95" s="122"/>
      <c r="C95" s="122"/>
      <c r="D95" s="122"/>
      <c r="E95" s="122"/>
      <c r="F95" s="122"/>
      <c r="G95" s="122"/>
    </row>
    <row r="96" spans="1:7" x14ac:dyDescent="0.25">
      <c r="B96" s="122"/>
      <c r="C96" s="122"/>
      <c r="D96" s="122"/>
      <c r="E96" s="122"/>
      <c r="F96" s="122"/>
      <c r="G96" s="122"/>
    </row>
    <row r="97" s="122" customFormat="1" x14ac:dyDescent="0.25"/>
    <row r="98" s="122" customFormat="1" x14ac:dyDescent="0.25"/>
    <row r="99" s="122" customFormat="1" x14ac:dyDescent="0.25"/>
    <row r="100" s="122" customFormat="1" x14ac:dyDescent="0.25"/>
    <row r="101" s="122" customFormat="1" x14ac:dyDescent="0.25"/>
    <row r="102" s="122" customFormat="1" x14ac:dyDescent="0.25"/>
    <row r="103" s="122" customFormat="1" x14ac:dyDescent="0.25"/>
    <row r="104" s="122" customFormat="1" x14ac:dyDescent="0.25"/>
    <row r="105" s="122" customFormat="1" x14ac:dyDescent="0.25"/>
    <row r="106" s="122" customFormat="1" x14ac:dyDescent="0.25"/>
    <row r="107" s="122" customFormat="1" x14ac:dyDescent="0.25"/>
    <row r="108" s="122" customFormat="1" x14ac:dyDescent="0.25"/>
    <row r="109" s="122" customFormat="1" x14ac:dyDescent="0.25"/>
    <row r="110" s="122" customFormat="1" x14ac:dyDescent="0.25"/>
    <row r="111" s="122" customFormat="1" x14ac:dyDescent="0.25"/>
    <row r="112" s="122" customFormat="1" x14ac:dyDescent="0.25"/>
    <row r="113" s="122" customFormat="1" x14ac:dyDescent="0.25"/>
    <row r="114" s="122" customFormat="1" x14ac:dyDescent="0.25"/>
    <row r="115" s="122" customFormat="1" x14ac:dyDescent="0.25"/>
    <row r="116" s="122" customFormat="1" x14ac:dyDescent="0.25"/>
    <row r="117" s="122" customFormat="1" x14ac:dyDescent="0.25"/>
    <row r="118" s="122" customFormat="1" x14ac:dyDescent="0.25"/>
    <row r="119" s="122" customFormat="1" x14ac:dyDescent="0.25"/>
    <row r="120" s="122" customFormat="1" x14ac:dyDescent="0.25"/>
    <row r="121" s="122" customFormat="1" x14ac:dyDescent="0.25"/>
    <row r="122" s="122" customFormat="1" x14ac:dyDescent="0.25"/>
    <row r="123" s="122" customFormat="1" x14ac:dyDescent="0.25"/>
    <row r="124" s="122" customFormat="1" x14ac:dyDescent="0.25"/>
    <row r="125" s="122" customFormat="1" x14ac:dyDescent="0.25"/>
    <row r="126" s="122" customFormat="1" x14ac:dyDescent="0.25"/>
    <row r="127" s="122" customFormat="1" x14ac:dyDescent="0.25"/>
    <row r="128" s="122" customFormat="1" x14ac:dyDescent="0.25"/>
    <row r="129" s="122" customFormat="1" x14ac:dyDescent="0.25"/>
    <row r="130" s="122" customFormat="1" x14ac:dyDescent="0.25"/>
    <row r="131" s="122" customFormat="1" x14ac:dyDescent="0.25"/>
    <row r="132" s="122" customFormat="1" x14ac:dyDescent="0.25"/>
    <row r="133" s="122" customFormat="1" x14ac:dyDescent="0.25"/>
    <row r="134" s="122" customFormat="1" x14ac:dyDescent="0.25"/>
    <row r="135" s="122" customFormat="1" x14ac:dyDescent="0.25"/>
    <row r="136" s="122" customFormat="1" x14ac:dyDescent="0.25"/>
    <row r="137" s="122" customFormat="1" x14ac:dyDescent="0.25"/>
    <row r="138" s="122" customFormat="1" x14ac:dyDescent="0.25"/>
    <row r="139" s="122" customFormat="1" x14ac:dyDescent="0.25"/>
    <row r="140" s="122" customFormat="1" x14ac:dyDescent="0.25"/>
    <row r="141" s="122" customFormat="1" x14ac:dyDescent="0.25"/>
    <row r="142" s="122" customFormat="1" x14ac:dyDescent="0.25"/>
    <row r="143" s="122" customFormat="1" x14ac:dyDescent="0.25"/>
    <row r="144" s="122" customFormat="1" x14ac:dyDescent="0.25"/>
    <row r="145" s="122" customFormat="1" x14ac:dyDescent="0.25"/>
    <row r="146" s="122" customFormat="1" x14ac:dyDescent="0.25"/>
    <row r="147" s="122" customFormat="1" x14ac:dyDescent="0.25"/>
    <row r="148" s="122" customFormat="1" x14ac:dyDescent="0.25"/>
    <row r="149" s="122" customFormat="1" x14ac:dyDescent="0.25"/>
    <row r="150" s="122" customFormat="1" x14ac:dyDescent="0.25"/>
    <row r="151" s="122" customFormat="1" x14ac:dyDescent="0.25"/>
    <row r="152" s="122" customFormat="1" x14ac:dyDescent="0.25"/>
    <row r="153" s="122" customFormat="1" x14ac:dyDescent="0.25"/>
    <row r="154" s="122" customFormat="1" x14ac:dyDescent="0.25"/>
    <row r="155" s="122" customFormat="1" x14ac:dyDescent="0.25"/>
    <row r="156" s="122" customFormat="1" x14ac:dyDescent="0.25"/>
    <row r="157" s="122" customFormat="1" x14ac:dyDescent="0.25"/>
    <row r="158" s="122" customFormat="1" x14ac:dyDescent="0.25"/>
    <row r="159" s="122" customFormat="1" x14ac:dyDescent="0.25"/>
    <row r="160" s="122" customFormat="1" x14ac:dyDescent="0.25"/>
    <row r="161" s="122" customFormat="1" x14ac:dyDescent="0.25"/>
    <row r="162" s="122" customFormat="1" x14ac:dyDescent="0.25"/>
    <row r="163" s="122" customFormat="1" x14ac:dyDescent="0.25"/>
    <row r="164" s="122" customFormat="1" x14ac:dyDescent="0.25"/>
    <row r="165" s="122" customFormat="1" x14ac:dyDescent="0.25"/>
    <row r="166" s="122" customFormat="1" x14ac:dyDescent="0.25"/>
    <row r="167" s="122" customFormat="1" x14ac:dyDescent="0.25"/>
    <row r="168" s="122" customFormat="1" x14ac:dyDescent="0.25"/>
    <row r="169" s="122" customFormat="1" x14ac:dyDescent="0.25"/>
    <row r="170" s="122" customFormat="1" x14ac:dyDescent="0.25"/>
    <row r="171" s="122" customFormat="1" x14ac:dyDescent="0.25"/>
    <row r="172" s="122" customFormat="1" x14ac:dyDescent="0.25"/>
    <row r="173" s="122" customFormat="1" x14ac:dyDescent="0.25"/>
    <row r="174" s="122" customFormat="1" x14ac:dyDescent="0.25"/>
    <row r="175" s="122" customFormat="1" x14ac:dyDescent="0.25"/>
    <row r="176" s="122" customFormat="1" x14ac:dyDescent="0.25"/>
    <row r="177" s="122" customFormat="1" x14ac:dyDescent="0.25"/>
    <row r="178" s="122" customFormat="1" x14ac:dyDescent="0.25"/>
    <row r="179" s="122" customFormat="1" x14ac:dyDescent="0.25"/>
    <row r="180" s="122" customFormat="1" x14ac:dyDescent="0.25"/>
    <row r="181" s="122" customFormat="1" x14ac:dyDescent="0.25"/>
    <row r="182" s="122" customFormat="1" x14ac:dyDescent="0.25"/>
    <row r="183" s="122" customFormat="1" x14ac:dyDescent="0.25"/>
    <row r="184" s="122" customFormat="1" x14ac:dyDescent="0.25"/>
    <row r="185" s="122" customFormat="1" x14ac:dyDescent="0.25"/>
    <row r="186" s="122" customFormat="1" x14ac:dyDescent="0.25"/>
    <row r="187" s="122" customFormat="1" x14ac:dyDescent="0.25"/>
    <row r="188" s="122" customFormat="1" x14ac:dyDescent="0.25"/>
    <row r="189" s="122" customFormat="1" x14ac:dyDescent="0.25"/>
    <row r="190" s="122" customFormat="1" x14ac:dyDescent="0.25"/>
    <row r="191" s="122" customFormat="1" x14ac:dyDescent="0.25"/>
    <row r="192" s="122" customFormat="1" x14ac:dyDescent="0.25"/>
    <row r="193" s="122" customFormat="1" x14ac:dyDescent="0.25"/>
    <row r="194" s="122" customFormat="1" x14ac:dyDescent="0.25"/>
    <row r="195" s="122" customFormat="1" x14ac:dyDescent="0.25"/>
    <row r="196" s="122" customFormat="1" x14ac:dyDescent="0.25"/>
    <row r="197" s="122" customFormat="1" x14ac:dyDescent="0.25"/>
    <row r="198" s="122" customFormat="1" x14ac:dyDescent="0.25"/>
    <row r="199" s="122" customFormat="1" x14ac:dyDescent="0.25"/>
    <row r="200" s="122" customFormat="1" x14ac:dyDescent="0.25"/>
    <row r="201" s="122" customFormat="1" x14ac:dyDescent="0.25"/>
    <row r="202" s="122" customFormat="1" x14ac:dyDescent="0.25"/>
    <row r="203" s="122" customFormat="1" x14ac:dyDescent="0.25"/>
    <row r="204" s="122" customFormat="1" x14ac:dyDescent="0.25"/>
    <row r="205" s="122" customFormat="1" x14ac:dyDescent="0.25"/>
    <row r="206" s="122" customFormat="1" x14ac:dyDescent="0.25"/>
    <row r="207" s="122" customFormat="1" x14ac:dyDescent="0.25"/>
    <row r="208" s="122" customFormat="1" x14ac:dyDescent="0.25"/>
    <row r="209" s="122" customFormat="1" x14ac:dyDescent="0.25"/>
    <row r="210" s="122" customFormat="1" x14ac:dyDescent="0.25"/>
    <row r="211" s="122" customFormat="1" x14ac:dyDescent="0.25"/>
    <row r="212" s="122" customFormat="1" x14ac:dyDescent="0.25"/>
    <row r="213" s="122" customFormat="1" x14ac:dyDescent="0.25"/>
    <row r="214" s="122" customFormat="1" x14ac:dyDescent="0.25"/>
    <row r="215" s="122" customFormat="1" x14ac:dyDescent="0.25"/>
    <row r="216" s="122" customFormat="1" x14ac:dyDescent="0.25"/>
    <row r="217" s="122" customFormat="1" x14ac:dyDescent="0.25"/>
    <row r="218" s="122" customFormat="1" x14ac:dyDescent="0.25"/>
    <row r="219" s="122" customFormat="1" x14ac:dyDescent="0.25"/>
    <row r="220" s="122" customFormat="1" x14ac:dyDescent="0.25"/>
    <row r="221" s="122" customFormat="1" x14ac:dyDescent="0.25"/>
    <row r="222" s="122" customFormat="1" x14ac:dyDescent="0.25"/>
    <row r="223" s="122" customFormat="1" x14ac:dyDescent="0.25"/>
    <row r="224" s="122" customFormat="1" x14ac:dyDescent="0.25"/>
    <row r="225" s="122" customFormat="1" x14ac:dyDescent="0.25"/>
    <row r="226" s="122" customFormat="1" x14ac:dyDescent="0.25"/>
    <row r="227" s="122" customFormat="1" x14ac:dyDescent="0.25"/>
    <row r="228" s="122" customFormat="1" x14ac:dyDescent="0.25"/>
    <row r="229" s="122" customFormat="1" x14ac:dyDescent="0.25"/>
    <row r="230" s="122" customFormat="1" x14ac:dyDescent="0.25"/>
    <row r="231" s="122" customFormat="1" x14ac:dyDescent="0.25"/>
    <row r="232" s="122" customFormat="1" x14ac:dyDescent="0.25"/>
    <row r="233" s="122" customFormat="1" x14ac:dyDescent="0.25"/>
    <row r="234" s="122" customFormat="1" x14ac:dyDescent="0.25"/>
    <row r="235" s="122" customFormat="1" x14ac:dyDescent="0.25"/>
    <row r="236" s="122" customFormat="1" x14ac:dyDescent="0.25"/>
    <row r="237" s="122" customFormat="1" x14ac:dyDescent="0.25"/>
    <row r="238" s="122" customFormat="1" x14ac:dyDescent="0.25"/>
    <row r="239" s="122" customFormat="1" x14ac:dyDescent="0.25"/>
    <row r="240" s="122" customFormat="1" x14ac:dyDescent="0.25"/>
    <row r="241" s="122" customFormat="1" x14ac:dyDescent="0.25"/>
    <row r="242" s="122" customFormat="1" x14ac:dyDescent="0.25"/>
    <row r="243" s="122" customFormat="1" x14ac:dyDescent="0.25"/>
    <row r="244" s="122" customFormat="1" x14ac:dyDescent="0.25"/>
    <row r="245" s="122" customFormat="1" x14ac:dyDescent="0.25"/>
    <row r="246" s="122" customFormat="1" x14ac:dyDescent="0.25"/>
    <row r="247" s="122" customFormat="1" x14ac:dyDescent="0.25"/>
    <row r="248" s="122" customFormat="1" x14ac:dyDescent="0.25"/>
    <row r="249" s="122" customFormat="1" x14ac:dyDescent="0.25"/>
    <row r="250" s="122" customFormat="1" x14ac:dyDescent="0.25"/>
    <row r="251" s="122" customFormat="1" x14ac:dyDescent="0.25"/>
    <row r="252" s="122" customFormat="1" x14ac:dyDescent="0.25"/>
    <row r="253" s="122" customFormat="1" x14ac:dyDescent="0.25"/>
    <row r="254" s="122" customFormat="1" x14ac:dyDescent="0.25"/>
    <row r="255" s="122" customFormat="1" x14ac:dyDescent="0.25"/>
    <row r="256" s="122" customFormat="1" x14ac:dyDescent="0.25"/>
    <row r="257" s="122" customFormat="1" x14ac:dyDescent="0.25"/>
    <row r="258" s="122" customFormat="1" x14ac:dyDescent="0.25"/>
    <row r="259" s="122" customFormat="1" x14ac:dyDescent="0.25"/>
    <row r="260" s="122" customFormat="1" x14ac:dyDescent="0.25"/>
    <row r="261" s="122" customFormat="1" x14ac:dyDescent="0.25"/>
    <row r="262" s="122" customFormat="1" x14ac:dyDescent="0.25"/>
    <row r="263" s="122" customFormat="1" x14ac:dyDescent="0.25"/>
    <row r="264" s="122" customFormat="1" x14ac:dyDescent="0.25"/>
    <row r="265" s="122" customFormat="1" x14ac:dyDescent="0.25"/>
    <row r="266" s="122" customFormat="1" x14ac:dyDescent="0.25"/>
    <row r="267" s="122" customFormat="1" x14ac:dyDescent="0.25"/>
    <row r="268" s="122" customFormat="1" x14ac:dyDescent="0.25"/>
    <row r="269" s="122" customFormat="1" x14ac:dyDescent="0.25"/>
    <row r="270" s="122" customFormat="1" x14ac:dyDescent="0.25"/>
    <row r="271" s="122" customFormat="1" x14ac:dyDescent="0.25"/>
    <row r="272" s="122" customFormat="1" x14ac:dyDescent="0.25"/>
    <row r="273" s="122" customFormat="1" x14ac:dyDescent="0.25"/>
    <row r="274" s="122" customFormat="1" x14ac:dyDescent="0.25"/>
    <row r="275" s="122" customFormat="1" x14ac:dyDescent="0.25"/>
    <row r="276" s="122" customFormat="1" x14ac:dyDescent="0.25"/>
    <row r="277" s="122" customFormat="1" x14ac:dyDescent="0.25"/>
    <row r="278" s="122" customFormat="1" x14ac:dyDescent="0.25"/>
    <row r="279" s="122" customFormat="1" x14ac:dyDescent="0.25"/>
    <row r="280" s="122" customFormat="1" x14ac:dyDescent="0.25"/>
    <row r="281" s="122" customFormat="1" x14ac:dyDescent="0.25"/>
    <row r="282" s="122" customFormat="1" x14ac:dyDescent="0.25"/>
    <row r="283" s="122" customFormat="1" x14ac:dyDescent="0.25"/>
    <row r="284" s="122" customFormat="1" x14ac:dyDescent="0.25"/>
    <row r="285" s="122" customFormat="1" x14ac:dyDescent="0.25"/>
    <row r="286" s="122" customFormat="1" x14ac:dyDescent="0.25"/>
    <row r="287" s="122" customFormat="1" x14ac:dyDescent="0.25"/>
    <row r="288" s="122" customFormat="1" x14ac:dyDescent="0.25"/>
    <row r="289" s="122" customFormat="1" x14ac:dyDescent="0.25"/>
    <row r="290" s="122" customFormat="1" x14ac:dyDescent="0.25"/>
    <row r="291" s="122" customFormat="1" x14ac:dyDescent="0.25"/>
    <row r="292" s="122" customFormat="1" x14ac:dyDescent="0.25"/>
    <row r="293" s="122" customFormat="1" x14ac:dyDescent="0.25"/>
    <row r="294" s="122" customFormat="1" x14ac:dyDescent="0.25"/>
    <row r="295" s="122" customFormat="1" x14ac:dyDescent="0.25"/>
    <row r="296" s="122" customFormat="1" x14ac:dyDescent="0.25"/>
    <row r="297" s="122" customFormat="1" x14ac:dyDescent="0.25"/>
    <row r="298" s="122" customFormat="1" x14ac:dyDescent="0.25"/>
    <row r="299" s="122" customFormat="1" x14ac:dyDescent="0.25"/>
    <row r="300" s="122" customFormat="1" x14ac:dyDescent="0.25"/>
    <row r="301" s="122" customFormat="1" x14ac:dyDescent="0.25"/>
    <row r="302" s="122" customFormat="1" x14ac:dyDescent="0.25"/>
    <row r="303" s="122" customFormat="1" x14ac:dyDescent="0.25"/>
    <row r="304" s="122" customFormat="1" x14ac:dyDescent="0.25"/>
    <row r="305" s="122" customFormat="1" x14ac:dyDescent="0.25"/>
    <row r="306" s="122" customFormat="1" x14ac:dyDescent="0.25"/>
    <row r="307" s="122" customFormat="1" x14ac:dyDescent="0.25"/>
    <row r="308" s="122" customFormat="1" x14ac:dyDescent="0.25"/>
    <row r="309" s="122" customFormat="1" x14ac:dyDescent="0.25"/>
    <row r="310" s="122" customFormat="1" x14ac:dyDescent="0.25"/>
    <row r="311" s="122" customFormat="1" x14ac:dyDescent="0.25"/>
    <row r="312" s="122" customFormat="1" x14ac:dyDescent="0.25"/>
    <row r="313" s="122" customFormat="1" x14ac:dyDescent="0.25"/>
    <row r="314" s="122" customFormat="1" x14ac:dyDescent="0.25"/>
    <row r="315" s="122" customFormat="1" x14ac:dyDescent="0.25"/>
    <row r="316" s="122" customFormat="1" x14ac:dyDescent="0.25"/>
    <row r="317" s="122" customFormat="1" x14ac:dyDescent="0.25"/>
    <row r="318" s="122" customFormat="1" x14ac:dyDescent="0.25"/>
    <row r="319" s="122" customFormat="1" x14ac:dyDescent="0.25"/>
    <row r="320" s="122" customFormat="1" x14ac:dyDescent="0.25"/>
    <row r="321" s="122" customFormat="1" x14ac:dyDescent="0.25"/>
    <row r="322" s="122" customFormat="1" x14ac:dyDescent="0.25"/>
    <row r="323" s="122" customFormat="1" x14ac:dyDescent="0.25"/>
    <row r="324" s="122" customFormat="1" x14ac:dyDescent="0.25"/>
    <row r="325" s="122" customFormat="1" x14ac:dyDescent="0.25"/>
    <row r="326" s="122" customFormat="1" x14ac:dyDescent="0.25"/>
    <row r="327" s="122" customFormat="1" x14ac:dyDescent="0.25"/>
    <row r="328" s="122" customFormat="1" x14ac:dyDescent="0.25"/>
    <row r="329" s="122" customFormat="1" x14ac:dyDescent="0.25"/>
    <row r="330" s="122" customFormat="1" x14ac:dyDescent="0.25"/>
    <row r="331" s="122" customFormat="1" x14ac:dyDescent="0.25"/>
    <row r="332" s="122" customFormat="1" x14ac:dyDescent="0.25"/>
    <row r="333" s="122" customFormat="1" x14ac:dyDescent="0.25"/>
    <row r="334" s="122" customFormat="1" x14ac:dyDescent="0.25"/>
    <row r="335" s="122" customFormat="1" x14ac:dyDescent="0.25"/>
    <row r="336" s="122" customFormat="1" x14ac:dyDescent="0.25"/>
    <row r="337" s="122" customFormat="1" x14ac:dyDescent="0.25"/>
    <row r="338" s="122" customFormat="1" x14ac:dyDescent="0.25"/>
    <row r="339" s="122" customFormat="1" x14ac:dyDescent="0.25"/>
    <row r="340" s="122" customFormat="1" x14ac:dyDescent="0.25"/>
    <row r="341" s="122" customFormat="1" x14ac:dyDescent="0.25"/>
    <row r="342" s="122" customFormat="1" x14ac:dyDescent="0.25"/>
    <row r="343" s="122" customFormat="1" x14ac:dyDescent="0.25"/>
    <row r="344" s="122" customFormat="1" x14ac:dyDescent="0.25"/>
    <row r="345" s="122" customFormat="1" x14ac:dyDescent="0.25"/>
    <row r="346" s="122" customFormat="1" x14ac:dyDescent="0.25"/>
    <row r="347" s="122" customFormat="1" x14ac:dyDescent="0.25"/>
    <row r="348" s="122" customFormat="1" x14ac:dyDescent="0.25"/>
    <row r="349" s="122" customFormat="1" x14ac:dyDescent="0.25"/>
    <row r="350" s="122" customFormat="1" x14ac:dyDescent="0.25"/>
    <row r="351" s="122" customFormat="1" x14ac:dyDescent="0.25"/>
    <row r="352" s="122" customFormat="1" x14ac:dyDescent="0.25"/>
    <row r="353" s="122" customFormat="1" x14ac:dyDescent="0.25"/>
    <row r="354" s="122" customFormat="1" x14ac:dyDescent="0.25"/>
    <row r="355" s="122" customFormat="1" x14ac:dyDescent="0.25"/>
    <row r="356" s="122" customFormat="1" x14ac:dyDescent="0.25"/>
    <row r="357" s="122" customFormat="1" x14ac:dyDescent="0.25"/>
    <row r="358" s="122" customFormat="1" x14ac:dyDescent="0.25"/>
    <row r="359" s="122" customFormat="1" x14ac:dyDescent="0.25"/>
    <row r="360" s="122" customFormat="1" x14ac:dyDescent="0.25"/>
    <row r="361" s="122" customFormat="1" x14ac:dyDescent="0.25"/>
    <row r="362" s="122" customFormat="1" x14ac:dyDescent="0.25"/>
    <row r="363" s="122" customFormat="1" x14ac:dyDescent="0.25"/>
    <row r="364" s="122" customFormat="1" x14ac:dyDescent="0.25"/>
    <row r="365" s="122" customFormat="1" x14ac:dyDescent="0.25"/>
    <row r="366" s="122" customFormat="1" x14ac:dyDescent="0.25"/>
    <row r="367" s="122" customFormat="1" x14ac:dyDescent="0.25"/>
    <row r="368" s="122" customFormat="1" x14ac:dyDescent="0.25"/>
    <row r="369" s="122" customFormat="1" x14ac:dyDescent="0.25"/>
    <row r="370" s="122" customFormat="1" x14ac:dyDescent="0.25"/>
    <row r="371" s="122" customFormat="1" x14ac:dyDescent="0.25"/>
    <row r="372" s="122" customFormat="1" x14ac:dyDescent="0.25"/>
    <row r="373" s="122" customFormat="1" x14ac:dyDescent="0.25"/>
    <row r="374" s="122" customFormat="1" x14ac:dyDescent="0.25"/>
    <row r="375" s="122" customFormat="1" x14ac:dyDescent="0.25"/>
    <row r="376" s="122" customFormat="1" x14ac:dyDescent="0.25"/>
    <row r="377" s="122" customFormat="1" x14ac:dyDescent="0.25"/>
    <row r="378" s="122" customFormat="1" x14ac:dyDescent="0.25"/>
    <row r="379" s="122" customFormat="1" x14ac:dyDescent="0.25"/>
    <row r="380" s="122" customFormat="1" x14ac:dyDescent="0.25"/>
    <row r="381" s="122" customFormat="1" x14ac:dyDescent="0.25"/>
    <row r="382" s="122" customFormat="1" x14ac:dyDescent="0.25"/>
    <row r="383" s="122" customFormat="1" x14ac:dyDescent="0.25"/>
    <row r="384" s="122" customFormat="1" x14ac:dyDescent="0.25"/>
    <row r="385" s="122" customFormat="1" x14ac:dyDescent="0.25"/>
    <row r="386" s="122" customFormat="1" x14ac:dyDescent="0.25"/>
    <row r="387" s="122" customFormat="1" x14ac:dyDescent="0.25"/>
    <row r="388" s="122" customFormat="1" x14ac:dyDescent="0.25"/>
    <row r="389" s="122" customFormat="1" x14ac:dyDescent="0.25"/>
    <row r="390" s="122" customFormat="1" x14ac:dyDescent="0.25"/>
    <row r="391" s="122" customFormat="1" x14ac:dyDescent="0.25"/>
    <row r="392" s="122" customFormat="1" x14ac:dyDescent="0.25"/>
    <row r="393" s="122" customFormat="1" x14ac:dyDescent="0.25"/>
    <row r="394" s="122" customFormat="1" x14ac:dyDescent="0.25"/>
    <row r="395" s="122" customFormat="1" x14ac:dyDescent="0.25"/>
    <row r="396" s="122" customFormat="1" x14ac:dyDescent="0.25"/>
    <row r="397" s="122" customFormat="1" x14ac:dyDescent="0.25"/>
    <row r="398" s="122" customFormat="1" x14ac:dyDescent="0.25"/>
    <row r="399" s="122" customFormat="1" x14ac:dyDescent="0.25"/>
    <row r="400" s="122" customFormat="1" x14ac:dyDescent="0.25"/>
    <row r="401" s="122" customFormat="1" x14ac:dyDescent="0.25"/>
    <row r="402" s="122" customFormat="1" x14ac:dyDescent="0.25"/>
    <row r="403" s="122" customFormat="1" x14ac:dyDescent="0.25"/>
    <row r="404" s="122" customFormat="1" x14ac:dyDescent="0.25"/>
    <row r="405" s="122" customFormat="1" x14ac:dyDescent="0.25"/>
    <row r="406" s="122" customFormat="1" x14ac:dyDescent="0.25"/>
    <row r="407" s="122" customFormat="1" x14ac:dyDescent="0.25"/>
    <row r="408" s="122" customFormat="1" x14ac:dyDescent="0.25"/>
    <row r="409" s="122" customFormat="1" x14ac:dyDescent="0.25"/>
    <row r="410" s="122" customFormat="1" x14ac:dyDescent="0.25"/>
    <row r="411" s="122" customFormat="1" x14ac:dyDescent="0.25"/>
    <row r="412" s="122" customFormat="1" x14ac:dyDescent="0.25"/>
    <row r="413" s="122" customFormat="1" x14ac:dyDescent="0.25"/>
    <row r="414" s="122" customFormat="1" x14ac:dyDescent="0.25"/>
    <row r="415" s="122" customFormat="1" x14ac:dyDescent="0.25"/>
    <row r="416" s="122" customFormat="1" x14ac:dyDescent="0.25"/>
    <row r="417" s="122" customFormat="1" x14ac:dyDescent="0.25"/>
    <row r="418" s="122" customFormat="1" x14ac:dyDescent="0.25"/>
    <row r="419" s="122" customFormat="1" x14ac:dyDescent="0.25"/>
    <row r="420" s="122" customFormat="1" x14ac:dyDescent="0.25"/>
    <row r="421" s="122" customFormat="1" x14ac:dyDescent="0.25"/>
    <row r="422" s="122" customFormat="1" x14ac:dyDescent="0.25"/>
    <row r="423" s="122" customFormat="1" x14ac:dyDescent="0.25"/>
    <row r="424" s="122" customFormat="1" x14ac:dyDescent="0.25"/>
    <row r="425" s="122" customFormat="1" x14ac:dyDescent="0.25"/>
    <row r="426" s="122" customFormat="1" x14ac:dyDescent="0.25"/>
    <row r="427" s="122" customFormat="1" x14ac:dyDescent="0.25"/>
    <row r="428" s="122" customFormat="1" x14ac:dyDescent="0.25"/>
    <row r="429" s="122" customFormat="1" x14ac:dyDescent="0.25"/>
    <row r="430" s="122" customFormat="1" x14ac:dyDescent="0.25"/>
    <row r="431" s="122" customFormat="1" x14ac:dyDescent="0.25"/>
    <row r="432" s="122" customFormat="1" x14ac:dyDescent="0.25"/>
    <row r="433" s="122" customFormat="1" x14ac:dyDescent="0.25"/>
    <row r="434" s="122" customFormat="1" x14ac:dyDescent="0.25"/>
    <row r="435" s="122" customFormat="1" x14ac:dyDescent="0.25"/>
    <row r="436" s="122" customFormat="1" x14ac:dyDescent="0.25"/>
    <row r="437" s="122" customFormat="1" x14ac:dyDescent="0.25"/>
    <row r="438" s="122" customFormat="1" x14ac:dyDescent="0.25"/>
    <row r="439" s="122" customFormat="1" x14ac:dyDescent="0.25"/>
    <row r="440" s="122" customFormat="1" x14ac:dyDescent="0.25"/>
    <row r="441" s="122" customFormat="1" x14ac:dyDescent="0.25"/>
    <row r="442" s="122" customFormat="1" x14ac:dyDescent="0.25"/>
    <row r="443" s="122" customFormat="1" x14ac:dyDescent="0.25"/>
    <row r="444" s="122" customFormat="1" x14ac:dyDescent="0.25"/>
    <row r="445" s="122" customFormat="1" x14ac:dyDescent="0.25"/>
    <row r="446" s="122" customFormat="1" x14ac:dyDescent="0.25"/>
    <row r="447" s="122" customFormat="1" x14ac:dyDescent="0.25"/>
    <row r="448" s="122" customFormat="1" x14ac:dyDescent="0.25"/>
    <row r="449" s="122" customFormat="1" x14ac:dyDescent="0.25"/>
    <row r="450" s="122" customFormat="1" x14ac:dyDescent="0.25"/>
    <row r="451" s="122" customFormat="1" x14ac:dyDescent="0.25"/>
    <row r="452" s="122" customFormat="1" x14ac:dyDescent="0.25"/>
    <row r="453" s="122" customFormat="1" x14ac:dyDescent="0.25"/>
    <row r="454" s="122" customFormat="1" x14ac:dyDescent="0.25"/>
    <row r="455" s="122" customFormat="1" x14ac:dyDescent="0.25"/>
    <row r="456" s="122" customFormat="1" x14ac:dyDescent="0.25"/>
    <row r="457" s="122" customFormat="1" x14ac:dyDescent="0.25"/>
    <row r="458" s="122" customFormat="1" x14ac:dyDescent="0.25"/>
    <row r="459" s="122" customFormat="1" x14ac:dyDescent="0.25"/>
    <row r="460" s="122" customFormat="1" x14ac:dyDescent="0.25"/>
    <row r="461" s="122" customFormat="1" x14ac:dyDescent="0.25"/>
    <row r="462" s="122" customFormat="1" x14ac:dyDescent="0.25"/>
    <row r="463" s="122" customFormat="1" x14ac:dyDescent="0.25"/>
    <row r="464" s="122" customFormat="1" x14ac:dyDescent="0.25"/>
    <row r="465" s="122" customFormat="1" x14ac:dyDescent="0.25"/>
    <row r="466" s="122" customFormat="1" x14ac:dyDescent="0.25"/>
    <row r="467" s="122" customFormat="1" x14ac:dyDescent="0.25"/>
    <row r="468" s="122" customFormat="1" x14ac:dyDescent="0.25"/>
    <row r="469" s="122" customFormat="1" x14ac:dyDescent="0.25"/>
    <row r="470" s="122" customFormat="1" x14ac:dyDescent="0.25"/>
    <row r="471" s="122" customFormat="1" x14ac:dyDescent="0.25"/>
    <row r="472" s="122" customFormat="1" x14ac:dyDescent="0.25"/>
    <row r="473" s="122" customFormat="1" x14ac:dyDescent="0.25"/>
    <row r="474" s="122" customFormat="1" x14ac:dyDescent="0.25"/>
    <row r="475" s="122" customFormat="1" x14ac:dyDescent="0.25"/>
    <row r="476" s="122" customFormat="1" x14ac:dyDescent="0.25"/>
    <row r="477" s="122" customFormat="1" x14ac:dyDescent="0.25"/>
    <row r="478" s="122" customFormat="1" x14ac:dyDescent="0.25"/>
    <row r="479" s="122" customFormat="1" x14ac:dyDescent="0.25"/>
    <row r="480" s="122" customFormat="1" x14ac:dyDescent="0.25"/>
    <row r="481" s="122" customFormat="1" x14ac:dyDescent="0.25"/>
    <row r="482" s="122" customFormat="1" x14ac:dyDescent="0.25"/>
    <row r="483" s="122" customFormat="1" x14ac:dyDescent="0.25"/>
    <row r="484" s="122" customFormat="1" x14ac:dyDescent="0.25"/>
    <row r="485" s="122" customFormat="1" x14ac:dyDescent="0.25"/>
    <row r="486" s="122" customFormat="1" x14ac:dyDescent="0.25"/>
    <row r="487" s="122" customFormat="1" x14ac:dyDescent="0.25"/>
    <row r="488" s="122" customFormat="1" x14ac:dyDescent="0.25"/>
    <row r="489" s="122" customFormat="1" x14ac:dyDescent="0.25"/>
    <row r="490" s="122" customFormat="1" x14ac:dyDescent="0.25"/>
    <row r="491" s="122" customFormat="1" x14ac:dyDescent="0.25"/>
    <row r="492" s="122" customFormat="1" x14ac:dyDescent="0.25"/>
    <row r="493" s="122" customFormat="1" x14ac:dyDescent="0.25"/>
    <row r="494" s="122" customFormat="1" x14ac:dyDescent="0.25"/>
    <row r="495" s="122" customFormat="1" x14ac:dyDescent="0.25"/>
    <row r="496" s="122" customFormat="1" x14ac:dyDescent="0.25"/>
    <row r="497" s="122" customFormat="1" x14ac:dyDescent="0.25"/>
    <row r="498" s="122" customFormat="1" x14ac:dyDescent="0.25"/>
    <row r="499" s="122" customFormat="1" x14ac:dyDescent="0.25"/>
    <row r="500" s="122" customFormat="1" x14ac:dyDescent="0.25"/>
    <row r="501" s="122" customFormat="1" x14ac:dyDescent="0.25"/>
    <row r="502" s="122" customFormat="1" x14ac:dyDescent="0.25"/>
    <row r="503" s="122" customFormat="1" x14ac:dyDescent="0.25"/>
    <row r="504" s="122" customFormat="1" x14ac:dyDescent="0.25"/>
    <row r="505" s="122" customFormat="1" x14ac:dyDescent="0.25"/>
    <row r="506" s="122" customFormat="1" x14ac:dyDescent="0.25"/>
    <row r="507" s="122" customFormat="1" x14ac:dyDescent="0.25"/>
    <row r="508" s="122" customFormat="1" x14ac:dyDescent="0.25"/>
    <row r="509" s="122" customFormat="1" x14ac:dyDescent="0.25"/>
    <row r="510" s="122" customFormat="1" x14ac:dyDescent="0.25"/>
    <row r="511" s="122" customFormat="1" x14ac:dyDescent="0.25"/>
    <row r="512" s="122" customFormat="1" x14ac:dyDescent="0.25"/>
    <row r="513" s="122" customFormat="1" x14ac:dyDescent="0.25"/>
    <row r="514" s="122" customFormat="1" x14ac:dyDescent="0.25"/>
    <row r="515" s="122" customFormat="1" x14ac:dyDescent="0.25"/>
    <row r="516" s="122" customFormat="1" x14ac:dyDescent="0.25"/>
    <row r="517" s="122" customFormat="1" x14ac:dyDescent="0.25"/>
    <row r="518" s="122" customFormat="1" x14ac:dyDescent="0.25"/>
    <row r="519" s="122" customFormat="1" x14ac:dyDescent="0.25"/>
    <row r="520" s="122" customFormat="1" x14ac:dyDescent="0.25"/>
    <row r="521" s="122" customFormat="1" x14ac:dyDescent="0.25"/>
    <row r="522" s="122" customFormat="1" x14ac:dyDescent="0.25"/>
    <row r="523" s="122" customFormat="1" x14ac:dyDescent="0.25"/>
    <row r="524" s="122" customFormat="1" x14ac:dyDescent="0.25"/>
    <row r="525" s="122" customFormat="1" x14ac:dyDescent="0.25"/>
    <row r="526" s="122" customFormat="1" x14ac:dyDescent="0.25"/>
    <row r="527" s="122" customFormat="1" x14ac:dyDescent="0.25"/>
    <row r="528" s="122" customFormat="1" x14ac:dyDescent="0.25"/>
    <row r="529" s="122" customFormat="1" x14ac:dyDescent="0.25"/>
    <row r="530" s="122" customFormat="1" x14ac:dyDescent="0.25"/>
    <row r="531" s="122" customFormat="1" x14ac:dyDescent="0.25"/>
    <row r="532" s="122" customFormat="1" x14ac:dyDescent="0.25"/>
    <row r="533" s="122" customFormat="1" x14ac:dyDescent="0.25"/>
    <row r="534" s="122" customFormat="1" x14ac:dyDescent="0.25"/>
    <row r="535" s="122" customFormat="1" x14ac:dyDescent="0.25"/>
    <row r="536" s="122" customFormat="1" x14ac:dyDescent="0.25"/>
    <row r="537" s="122" customFormat="1" x14ac:dyDescent="0.25"/>
    <row r="538" s="122" customFormat="1" x14ac:dyDescent="0.25"/>
    <row r="539" s="122" customFormat="1" x14ac:dyDescent="0.25"/>
    <row r="540" s="122" customFormat="1" x14ac:dyDescent="0.25"/>
    <row r="541" s="122" customFormat="1" x14ac:dyDescent="0.25"/>
    <row r="542" s="122" customFormat="1" x14ac:dyDescent="0.25"/>
    <row r="543" s="122" customFormat="1" x14ac:dyDescent="0.25"/>
    <row r="544" s="122" customFormat="1" x14ac:dyDescent="0.25"/>
    <row r="545" s="122" customFormat="1" x14ac:dyDescent="0.25"/>
    <row r="546" s="122" customFormat="1" x14ac:dyDescent="0.25"/>
    <row r="547" s="122" customFormat="1" x14ac:dyDescent="0.25"/>
    <row r="548" s="122" customFormat="1" x14ac:dyDescent="0.25"/>
    <row r="549" s="122" customFormat="1" x14ac:dyDescent="0.25"/>
    <row r="550" s="122" customFormat="1" x14ac:dyDescent="0.25"/>
    <row r="551" s="122" customFormat="1" x14ac:dyDescent="0.25"/>
    <row r="552" s="122" customFormat="1" x14ac:dyDescent="0.25"/>
    <row r="553" s="122" customFormat="1" x14ac:dyDescent="0.25"/>
    <row r="554" s="122" customFormat="1" x14ac:dyDescent="0.25"/>
    <row r="555" s="122" customFormat="1" x14ac:dyDescent="0.25"/>
    <row r="556" s="122" customFormat="1" x14ac:dyDescent="0.25"/>
    <row r="557" s="122" customFormat="1" x14ac:dyDescent="0.25"/>
    <row r="558" s="122" customFormat="1" x14ac:dyDescent="0.25"/>
    <row r="559" s="122" customFormat="1" x14ac:dyDescent="0.25"/>
    <row r="560" s="122" customFormat="1" x14ac:dyDescent="0.25"/>
    <row r="561" s="122" customFormat="1" x14ac:dyDescent="0.25"/>
    <row r="562" s="122" customFormat="1" x14ac:dyDescent="0.25"/>
    <row r="563" s="122" customFormat="1" x14ac:dyDescent="0.25"/>
    <row r="564" s="122" customFormat="1" x14ac:dyDescent="0.25"/>
    <row r="565" s="122" customFormat="1" x14ac:dyDescent="0.25"/>
    <row r="566" s="122" customFormat="1" x14ac:dyDescent="0.25"/>
    <row r="567" s="122" customFormat="1" x14ac:dyDescent="0.25"/>
    <row r="568" s="122" customFormat="1" x14ac:dyDescent="0.25"/>
    <row r="569" s="122" customFormat="1" x14ac:dyDescent="0.25"/>
    <row r="570" s="122" customFormat="1" x14ac:dyDescent="0.25"/>
    <row r="571" s="122" customFormat="1" x14ac:dyDescent="0.25"/>
    <row r="572" s="122" customFormat="1" x14ac:dyDescent="0.25"/>
    <row r="573" s="122" customFormat="1" x14ac:dyDescent="0.25"/>
    <row r="574" s="122" customFormat="1" x14ac:dyDescent="0.25"/>
    <row r="575" s="122" customFormat="1" x14ac:dyDescent="0.25"/>
    <row r="576" s="122" customFormat="1" x14ac:dyDescent="0.25"/>
    <row r="577" s="122" customFormat="1" x14ac:dyDescent="0.25"/>
    <row r="578" s="122" customFormat="1" x14ac:dyDescent="0.25"/>
    <row r="579" s="122" customFormat="1" x14ac:dyDescent="0.25"/>
    <row r="580" s="122" customFormat="1" x14ac:dyDescent="0.25"/>
    <row r="581" s="122" customFormat="1" x14ac:dyDescent="0.25"/>
    <row r="582" s="122" customFormat="1" x14ac:dyDescent="0.25"/>
    <row r="583" s="122" customFormat="1" x14ac:dyDescent="0.25"/>
    <row r="584" s="122" customFormat="1" x14ac:dyDescent="0.25"/>
    <row r="585" s="122" customFormat="1" x14ac:dyDescent="0.25"/>
    <row r="586" s="122" customFormat="1" x14ac:dyDescent="0.25"/>
    <row r="587" s="122" customFormat="1" x14ac:dyDescent="0.25"/>
    <row r="588" s="122" customFormat="1" x14ac:dyDescent="0.25"/>
    <row r="589" s="122" customFormat="1" x14ac:dyDescent="0.25"/>
    <row r="590" s="122" customFormat="1" x14ac:dyDescent="0.25"/>
    <row r="591" s="122" customFormat="1" x14ac:dyDescent="0.25"/>
    <row r="592" s="122" customFormat="1" x14ac:dyDescent="0.25"/>
    <row r="593" s="122" customFormat="1" x14ac:dyDescent="0.25"/>
    <row r="594" s="122" customFormat="1" x14ac:dyDescent="0.25"/>
    <row r="595" s="122" customFormat="1" x14ac:dyDescent="0.25"/>
    <row r="596" s="122" customFormat="1" x14ac:dyDescent="0.25"/>
    <row r="597" s="122" customFormat="1" x14ac:dyDescent="0.25"/>
    <row r="598" s="122" customFormat="1" x14ac:dyDescent="0.25"/>
    <row r="599" s="122" customFormat="1" x14ac:dyDescent="0.25"/>
    <row r="600" s="122" customFormat="1" x14ac:dyDescent="0.25"/>
    <row r="601" s="122" customFormat="1" x14ac:dyDescent="0.25"/>
    <row r="602" s="122" customFormat="1" x14ac:dyDescent="0.25"/>
    <row r="603" s="122" customFormat="1" x14ac:dyDescent="0.25"/>
    <row r="604" s="122" customFormat="1" x14ac:dyDescent="0.25"/>
    <row r="605" s="122" customFormat="1" x14ac:dyDescent="0.25"/>
    <row r="606" s="122" customFormat="1" x14ac:dyDescent="0.25"/>
    <row r="607" s="122" customFormat="1" x14ac:dyDescent="0.25"/>
    <row r="608" s="122" customFormat="1" x14ac:dyDescent="0.25"/>
    <row r="609" s="122" customFormat="1" x14ac:dyDescent="0.25"/>
    <row r="610" s="122" customFormat="1" x14ac:dyDescent="0.25"/>
    <row r="611" s="122" customFormat="1" x14ac:dyDescent="0.25"/>
    <row r="612" s="122" customFormat="1" x14ac:dyDescent="0.25"/>
    <row r="613" s="122" customFormat="1" x14ac:dyDescent="0.25"/>
    <row r="614" s="122" customFormat="1" x14ac:dyDescent="0.25"/>
    <row r="615" s="122" customFormat="1" x14ac:dyDescent="0.25"/>
    <row r="616" s="122" customFormat="1" x14ac:dyDescent="0.25"/>
    <row r="617" s="122" customFormat="1" x14ac:dyDescent="0.25"/>
    <row r="618" s="122" customFormat="1" x14ac:dyDescent="0.25"/>
    <row r="619" s="122" customFormat="1" x14ac:dyDescent="0.25"/>
    <row r="620" s="122" customFormat="1" x14ac:dyDescent="0.25"/>
    <row r="621" s="122" customFormat="1" x14ac:dyDescent="0.25"/>
    <row r="622" s="122" customFormat="1" x14ac:dyDescent="0.25"/>
    <row r="623" s="122" customFormat="1" x14ac:dyDescent="0.25"/>
    <row r="624" s="122" customFormat="1" x14ac:dyDescent="0.25"/>
    <row r="625" s="122" customFormat="1" x14ac:dyDescent="0.25"/>
    <row r="626" s="122" customFormat="1" x14ac:dyDescent="0.25"/>
    <row r="627" s="122" customFormat="1" x14ac:dyDescent="0.25"/>
    <row r="628" s="122" customFormat="1" x14ac:dyDescent="0.25"/>
    <row r="629" s="122" customFormat="1" x14ac:dyDescent="0.25"/>
    <row r="630" s="122" customFormat="1" x14ac:dyDescent="0.25"/>
    <row r="631" s="122" customFormat="1" x14ac:dyDescent="0.25"/>
    <row r="632" s="122" customFormat="1" x14ac:dyDescent="0.25"/>
    <row r="633" s="122" customFormat="1" x14ac:dyDescent="0.25"/>
    <row r="634" s="122" customFormat="1" x14ac:dyDescent="0.25"/>
    <row r="635" s="122" customFormat="1" x14ac:dyDescent="0.25"/>
    <row r="636" s="122" customFormat="1" x14ac:dyDescent="0.25"/>
    <row r="637" s="122" customFormat="1" x14ac:dyDescent="0.25"/>
    <row r="638" s="122" customFormat="1" x14ac:dyDescent="0.25"/>
    <row r="639" s="122" customFormat="1" x14ac:dyDescent="0.25"/>
    <row r="640" s="122" customFormat="1" x14ac:dyDescent="0.25"/>
    <row r="641" s="122" customFormat="1" x14ac:dyDescent="0.25"/>
    <row r="642" s="122" customFormat="1" x14ac:dyDescent="0.25"/>
    <row r="643" s="122" customFormat="1" x14ac:dyDescent="0.25"/>
    <row r="644" s="122" customFormat="1" x14ac:dyDescent="0.25"/>
    <row r="645" s="122" customFormat="1" x14ac:dyDescent="0.25"/>
    <row r="646" s="122" customFormat="1" x14ac:dyDescent="0.25"/>
    <row r="647" s="122" customFormat="1" x14ac:dyDescent="0.25"/>
    <row r="648" s="122" customFormat="1" x14ac:dyDescent="0.25"/>
    <row r="649" s="122" customFormat="1" x14ac:dyDescent="0.25"/>
    <row r="650" s="122" customFormat="1" x14ac:dyDescent="0.25"/>
    <row r="651" s="122" customFormat="1" x14ac:dyDescent="0.25"/>
    <row r="652" s="122" customFormat="1" x14ac:dyDescent="0.25"/>
    <row r="653" s="122" customFormat="1" x14ac:dyDescent="0.25"/>
    <row r="654" s="122" customFormat="1" x14ac:dyDescent="0.25"/>
    <row r="655" s="122" customFormat="1" x14ac:dyDescent="0.25"/>
    <row r="656" s="122" customFormat="1" x14ac:dyDescent="0.25"/>
    <row r="657" s="122" customFormat="1" x14ac:dyDescent="0.25"/>
    <row r="658" s="122" customFormat="1" x14ac:dyDescent="0.25"/>
    <row r="659" s="122" customFormat="1" x14ac:dyDescent="0.25"/>
    <row r="660" s="122" customFormat="1" x14ac:dyDescent="0.25"/>
    <row r="661" s="122" customFormat="1" x14ac:dyDescent="0.25"/>
    <row r="662" s="122" customFormat="1" x14ac:dyDescent="0.25"/>
    <row r="663" s="122" customFormat="1" x14ac:dyDescent="0.25"/>
    <row r="664" s="122" customFormat="1" x14ac:dyDescent="0.25"/>
    <row r="665" s="122" customFormat="1" x14ac:dyDescent="0.25"/>
    <row r="666" s="122" customFormat="1" x14ac:dyDescent="0.25"/>
    <row r="667" s="122" customFormat="1" x14ac:dyDescent="0.25"/>
    <row r="668" s="122" customFormat="1" x14ac:dyDescent="0.25"/>
    <row r="669" s="122" customFormat="1" x14ac:dyDescent="0.25"/>
    <row r="670" s="122" customFormat="1" x14ac:dyDescent="0.25"/>
    <row r="671" s="122" customFormat="1" x14ac:dyDescent="0.25"/>
    <row r="672" s="122" customFormat="1" x14ac:dyDescent="0.25"/>
    <row r="673" s="122" customFormat="1" x14ac:dyDescent="0.25"/>
    <row r="674" s="122" customFormat="1" x14ac:dyDescent="0.25"/>
    <row r="675" s="122" customFormat="1" x14ac:dyDescent="0.25"/>
    <row r="676" s="122" customFormat="1" x14ac:dyDescent="0.25"/>
    <row r="677" s="122" customFormat="1" x14ac:dyDescent="0.25"/>
    <row r="678" s="122" customFormat="1" x14ac:dyDescent="0.25"/>
    <row r="679" s="122" customFormat="1" x14ac:dyDescent="0.25"/>
    <row r="680" s="122" customFormat="1" x14ac:dyDescent="0.25"/>
    <row r="681" s="122" customFormat="1" x14ac:dyDescent="0.25"/>
    <row r="682" s="122" customFormat="1" x14ac:dyDescent="0.25"/>
    <row r="683" s="122" customFormat="1" x14ac:dyDescent="0.25"/>
    <row r="684" s="122" customFormat="1" x14ac:dyDescent="0.25"/>
    <row r="685" s="122" customFormat="1" x14ac:dyDescent="0.25"/>
    <row r="686" s="122" customFormat="1" x14ac:dyDescent="0.25"/>
    <row r="687" s="122" customFormat="1" x14ac:dyDescent="0.25"/>
    <row r="688" s="122" customFormat="1" x14ac:dyDescent="0.25"/>
    <row r="689" s="122" customFormat="1" x14ac:dyDescent="0.25"/>
    <row r="690" s="122" customFormat="1" x14ac:dyDescent="0.25"/>
    <row r="691" s="122" customFormat="1" x14ac:dyDescent="0.25"/>
    <row r="692" s="122" customFormat="1" x14ac:dyDescent="0.25"/>
    <row r="693" s="122" customFormat="1" x14ac:dyDescent="0.25"/>
    <row r="694" s="122" customFormat="1" x14ac:dyDescent="0.25"/>
    <row r="695" s="122" customFormat="1" x14ac:dyDescent="0.25"/>
    <row r="696" s="122" customFormat="1" x14ac:dyDescent="0.25"/>
    <row r="697" s="122" customFormat="1" x14ac:dyDescent="0.25"/>
    <row r="698" s="122" customFormat="1" x14ac:dyDescent="0.25"/>
    <row r="699" s="122" customFormat="1" x14ac:dyDescent="0.25"/>
    <row r="700" s="122" customFormat="1" x14ac:dyDescent="0.25"/>
    <row r="701" s="122" customFormat="1" x14ac:dyDescent="0.25"/>
    <row r="702" s="122" customFormat="1" x14ac:dyDescent="0.25"/>
    <row r="703" s="122" customFormat="1" x14ac:dyDescent="0.25"/>
    <row r="704" s="122" customFormat="1" x14ac:dyDescent="0.25"/>
    <row r="705" s="122" customFormat="1" x14ac:dyDescent="0.25"/>
    <row r="706" s="122" customFormat="1" x14ac:dyDescent="0.25"/>
    <row r="707" s="122" customFormat="1" x14ac:dyDescent="0.25"/>
    <row r="708" s="122" customFormat="1" x14ac:dyDescent="0.25"/>
    <row r="709" s="122" customFormat="1" x14ac:dyDescent="0.25"/>
    <row r="710" s="122" customFormat="1" x14ac:dyDescent="0.25"/>
    <row r="711" s="122" customFormat="1" x14ac:dyDescent="0.25"/>
    <row r="712" s="122" customFormat="1" x14ac:dyDescent="0.25"/>
    <row r="713" s="122" customFormat="1" x14ac:dyDescent="0.25"/>
    <row r="714" s="122" customFormat="1" x14ac:dyDescent="0.25"/>
    <row r="715" s="122" customFormat="1" x14ac:dyDescent="0.25"/>
    <row r="716" s="122" customFormat="1" x14ac:dyDescent="0.25"/>
    <row r="717" s="122" customFormat="1" x14ac:dyDescent="0.25"/>
    <row r="718" s="122" customFormat="1" x14ac:dyDescent="0.25"/>
    <row r="719" s="122" customFormat="1" x14ac:dyDescent="0.25"/>
    <row r="720" s="122" customFormat="1" x14ac:dyDescent="0.25"/>
    <row r="721" s="122" customFormat="1" x14ac:dyDescent="0.25"/>
    <row r="722" s="122" customFormat="1" x14ac:dyDescent="0.25"/>
    <row r="723" s="122" customFormat="1" x14ac:dyDescent="0.25"/>
    <row r="724" s="122" customFormat="1" x14ac:dyDescent="0.25"/>
    <row r="725" s="122" customFormat="1" x14ac:dyDescent="0.25"/>
    <row r="726" s="122" customFormat="1" x14ac:dyDescent="0.25"/>
    <row r="727" s="122" customFormat="1" x14ac:dyDescent="0.25"/>
    <row r="728" s="122" customFormat="1" x14ac:dyDescent="0.25"/>
    <row r="729" s="122" customFormat="1" x14ac:dyDescent="0.25"/>
    <row r="730" s="122" customFormat="1" x14ac:dyDescent="0.25"/>
    <row r="731" s="122" customFormat="1" x14ac:dyDescent="0.25"/>
    <row r="732" s="122" customFormat="1" x14ac:dyDescent="0.25"/>
    <row r="733" s="122" customFormat="1" x14ac:dyDescent="0.25"/>
    <row r="734" s="122" customFormat="1" x14ac:dyDescent="0.25"/>
    <row r="735" s="122" customFormat="1" x14ac:dyDescent="0.25"/>
    <row r="736" s="122" customFormat="1" x14ac:dyDescent="0.25"/>
    <row r="737" s="122" customFormat="1" x14ac:dyDescent="0.25"/>
    <row r="738" s="122" customFormat="1" x14ac:dyDescent="0.25"/>
    <row r="739" s="122" customFormat="1" x14ac:dyDescent="0.25"/>
    <row r="740" s="122" customFormat="1" x14ac:dyDescent="0.25"/>
    <row r="741" s="122" customFormat="1" x14ac:dyDescent="0.25"/>
    <row r="742" s="122" customFormat="1" x14ac:dyDescent="0.25"/>
    <row r="743" s="122" customFormat="1" x14ac:dyDescent="0.25"/>
    <row r="744" s="122" customFormat="1" x14ac:dyDescent="0.25"/>
    <row r="745" s="122" customFormat="1" x14ac:dyDescent="0.25"/>
    <row r="746" s="122" customFormat="1" x14ac:dyDescent="0.25"/>
    <row r="747" s="122" customFormat="1" x14ac:dyDescent="0.25"/>
    <row r="748" s="122" customFormat="1" x14ac:dyDescent="0.25"/>
    <row r="749" s="122" customFormat="1" x14ac:dyDescent="0.25"/>
    <row r="750" s="122" customFormat="1" x14ac:dyDescent="0.25"/>
    <row r="751" s="122" customFormat="1" x14ac:dyDescent="0.25"/>
    <row r="752" s="122" customFormat="1" x14ac:dyDescent="0.25"/>
    <row r="753" s="122" customFormat="1" x14ac:dyDescent="0.25"/>
    <row r="754" s="122" customFormat="1" x14ac:dyDescent="0.25"/>
    <row r="755" s="122" customFormat="1" x14ac:dyDescent="0.25"/>
    <row r="756" s="122" customFormat="1" x14ac:dyDescent="0.25"/>
    <row r="757" s="122" customFormat="1" x14ac:dyDescent="0.25"/>
    <row r="758" s="122" customFormat="1" x14ac:dyDescent="0.25"/>
    <row r="759" s="122" customFormat="1" x14ac:dyDescent="0.25"/>
    <row r="760" s="122" customFormat="1" x14ac:dyDescent="0.25"/>
    <row r="761" s="122" customFormat="1" x14ac:dyDescent="0.25"/>
    <row r="762" s="122" customFormat="1" x14ac:dyDescent="0.25"/>
    <row r="763" s="122" customFormat="1" x14ac:dyDescent="0.25"/>
    <row r="764" s="122" customFormat="1" x14ac:dyDescent="0.25"/>
    <row r="765" s="122" customFormat="1" x14ac:dyDescent="0.25"/>
    <row r="766" s="122" customFormat="1" x14ac:dyDescent="0.25"/>
    <row r="767" s="122" customFormat="1" x14ac:dyDescent="0.25"/>
    <row r="768" s="122" customFormat="1" x14ac:dyDescent="0.25"/>
    <row r="769" s="122" customFormat="1" x14ac:dyDescent="0.25"/>
    <row r="770" s="122" customFormat="1" x14ac:dyDescent="0.25"/>
    <row r="771" s="122" customFormat="1" x14ac:dyDescent="0.25"/>
    <row r="772" s="122" customFormat="1" x14ac:dyDescent="0.25"/>
    <row r="773" s="122" customFormat="1" x14ac:dyDescent="0.25"/>
    <row r="774" s="122" customFormat="1" x14ac:dyDescent="0.25"/>
    <row r="775" s="122" customFormat="1" x14ac:dyDescent="0.25"/>
    <row r="776" s="122" customFormat="1" x14ac:dyDescent="0.25"/>
    <row r="777" s="122" customFormat="1" x14ac:dyDescent="0.25"/>
    <row r="778" s="122" customFormat="1" x14ac:dyDescent="0.25"/>
    <row r="779" s="122" customFormat="1" x14ac:dyDescent="0.25"/>
    <row r="780" s="122" customFormat="1" x14ac:dyDescent="0.25"/>
    <row r="781" s="122" customFormat="1" x14ac:dyDescent="0.25"/>
    <row r="782" s="122" customFormat="1" x14ac:dyDescent="0.25"/>
    <row r="783" s="122" customFormat="1" x14ac:dyDescent="0.25"/>
    <row r="784" s="122" customFormat="1" x14ac:dyDescent="0.25"/>
    <row r="785" s="122" customFormat="1" x14ac:dyDescent="0.25"/>
    <row r="786" s="122" customFormat="1" x14ac:dyDescent="0.25"/>
    <row r="787" s="122" customFormat="1" x14ac:dyDescent="0.25"/>
    <row r="788" s="122" customFormat="1" x14ac:dyDescent="0.25"/>
    <row r="789" s="122" customFormat="1" x14ac:dyDescent="0.25"/>
    <row r="790" s="122" customFormat="1" x14ac:dyDescent="0.25"/>
    <row r="791" s="122" customFormat="1" x14ac:dyDescent="0.25"/>
    <row r="792" s="122" customFormat="1" x14ac:dyDescent="0.25"/>
    <row r="793" s="122" customFormat="1" x14ac:dyDescent="0.25"/>
    <row r="794" s="122" customFormat="1" x14ac:dyDescent="0.25"/>
    <row r="795" s="122" customFormat="1" x14ac:dyDescent="0.25"/>
    <row r="796" s="122" customFormat="1" x14ac:dyDescent="0.25"/>
    <row r="797" s="122" customFormat="1" x14ac:dyDescent="0.25"/>
    <row r="798" s="122" customFormat="1" x14ac:dyDescent="0.25"/>
    <row r="799" s="122" customFormat="1" x14ac:dyDescent="0.25"/>
    <row r="800" s="122" customFormat="1" x14ac:dyDescent="0.25"/>
    <row r="801" s="122" customFormat="1" x14ac:dyDescent="0.25"/>
    <row r="802" s="122" customFormat="1" x14ac:dyDescent="0.25"/>
    <row r="803" s="122" customFormat="1" x14ac:dyDescent="0.25"/>
    <row r="804" s="122" customFormat="1" x14ac:dyDescent="0.25"/>
    <row r="805" s="122" customFormat="1" x14ac:dyDescent="0.25"/>
    <row r="806" s="122" customFormat="1" x14ac:dyDescent="0.25"/>
    <row r="807" s="122" customFormat="1" x14ac:dyDescent="0.25"/>
    <row r="808" s="122" customFormat="1" x14ac:dyDescent="0.25"/>
    <row r="809" s="122" customFormat="1" x14ac:dyDescent="0.25"/>
    <row r="810" s="122" customFormat="1" x14ac:dyDescent="0.25"/>
    <row r="811" s="122" customFormat="1" x14ac:dyDescent="0.25"/>
    <row r="812" s="122" customFormat="1" x14ac:dyDescent="0.25"/>
    <row r="813" s="122" customFormat="1" x14ac:dyDescent="0.25"/>
    <row r="814" s="122" customFormat="1" x14ac:dyDescent="0.25"/>
    <row r="815" s="122" customFormat="1" x14ac:dyDescent="0.25"/>
    <row r="816" s="122" customFormat="1" x14ac:dyDescent="0.25"/>
    <row r="817" s="122" customFormat="1" x14ac:dyDescent="0.25"/>
    <row r="818" s="122" customFormat="1" x14ac:dyDescent="0.25"/>
    <row r="819" s="122" customFormat="1" x14ac:dyDescent="0.25"/>
    <row r="820" s="122" customFormat="1" x14ac:dyDescent="0.25"/>
    <row r="821" s="122" customFormat="1" x14ac:dyDescent="0.25"/>
    <row r="822" s="122" customFormat="1" x14ac:dyDescent="0.25"/>
    <row r="823" s="122" customFormat="1" x14ac:dyDescent="0.25"/>
    <row r="824" s="122" customFormat="1" x14ac:dyDescent="0.25"/>
    <row r="825" s="122" customFormat="1" x14ac:dyDescent="0.25"/>
    <row r="826" s="122" customFormat="1" x14ac:dyDescent="0.25"/>
    <row r="827" s="122" customFormat="1" x14ac:dyDescent="0.25"/>
    <row r="828" s="122" customFormat="1" x14ac:dyDescent="0.25"/>
    <row r="829" s="122" customFormat="1" x14ac:dyDescent="0.25"/>
    <row r="830" s="122" customFormat="1" x14ac:dyDescent="0.25"/>
    <row r="831" s="122" customFormat="1" x14ac:dyDescent="0.25"/>
    <row r="832" s="122" customFormat="1" x14ac:dyDescent="0.25"/>
    <row r="833" s="122" customFormat="1" x14ac:dyDescent="0.25"/>
    <row r="834" s="122" customFormat="1" x14ac:dyDescent="0.25"/>
    <row r="835" s="122" customFormat="1" x14ac:dyDescent="0.25"/>
    <row r="836" s="122" customFormat="1" x14ac:dyDescent="0.25"/>
    <row r="837" s="122" customFormat="1" x14ac:dyDescent="0.25"/>
    <row r="838" s="122" customFormat="1" x14ac:dyDescent="0.25"/>
    <row r="839" s="122" customFormat="1" x14ac:dyDescent="0.25"/>
    <row r="840" s="122" customFormat="1" x14ac:dyDescent="0.25"/>
    <row r="841" s="122" customFormat="1" x14ac:dyDescent="0.25"/>
    <row r="842" s="122" customFormat="1" x14ac:dyDescent="0.25"/>
    <row r="843" s="122" customFormat="1" x14ac:dyDescent="0.25"/>
    <row r="844" s="122" customFormat="1" x14ac:dyDescent="0.25"/>
    <row r="845" s="122" customFormat="1" x14ac:dyDescent="0.25"/>
    <row r="846" s="122" customFormat="1" x14ac:dyDescent="0.25"/>
    <row r="847" s="122" customFormat="1" x14ac:dyDescent="0.25"/>
    <row r="848" s="122" customFormat="1" x14ac:dyDescent="0.25"/>
    <row r="849" s="122" customFormat="1" x14ac:dyDescent="0.25"/>
    <row r="850" s="122" customFormat="1" x14ac:dyDescent="0.25"/>
    <row r="851" s="122" customFormat="1" x14ac:dyDescent="0.25"/>
    <row r="852" s="122" customFormat="1" x14ac:dyDescent="0.25"/>
    <row r="853" s="122" customFormat="1" x14ac:dyDescent="0.25"/>
    <row r="854" s="122" customFormat="1" x14ac:dyDescent="0.25"/>
    <row r="855" s="122" customFormat="1" x14ac:dyDescent="0.25"/>
    <row r="856" s="122" customFormat="1" x14ac:dyDescent="0.25"/>
    <row r="857" s="122" customFormat="1" x14ac:dyDescent="0.25"/>
    <row r="858" s="122" customFormat="1" x14ac:dyDescent="0.25"/>
    <row r="859" s="122" customFormat="1" x14ac:dyDescent="0.25"/>
    <row r="860" s="122" customFormat="1" x14ac:dyDescent="0.25"/>
    <row r="861" s="122" customFormat="1" x14ac:dyDescent="0.25"/>
    <row r="862" s="122" customFormat="1" x14ac:dyDescent="0.25"/>
    <row r="863" s="122" customFormat="1" x14ac:dyDescent="0.25"/>
    <row r="864" s="122" customFormat="1" x14ac:dyDescent="0.25"/>
    <row r="865" s="122" customFormat="1" x14ac:dyDescent="0.25"/>
    <row r="866" s="122" customFormat="1" x14ac:dyDescent="0.25"/>
    <row r="867" s="122" customFormat="1" x14ac:dyDescent="0.25"/>
    <row r="868" s="122" customFormat="1" x14ac:dyDescent="0.25"/>
    <row r="869" s="122" customFormat="1" x14ac:dyDescent="0.25"/>
    <row r="870" s="122" customFormat="1" x14ac:dyDescent="0.25"/>
    <row r="871" s="122" customFormat="1" x14ac:dyDescent="0.25"/>
    <row r="872" s="122" customFormat="1" x14ac:dyDescent="0.25"/>
    <row r="873" s="122" customFormat="1" x14ac:dyDescent="0.25"/>
    <row r="874" s="122" customFormat="1" x14ac:dyDescent="0.25"/>
    <row r="875" s="122" customFormat="1" x14ac:dyDescent="0.25"/>
    <row r="876" s="122" customFormat="1" x14ac:dyDescent="0.25"/>
    <row r="877" s="122" customFormat="1" x14ac:dyDescent="0.25"/>
    <row r="878" s="122" customFormat="1" x14ac:dyDescent="0.25"/>
    <row r="879" s="122" customFormat="1" x14ac:dyDescent="0.25"/>
    <row r="880" s="122" customFormat="1" x14ac:dyDescent="0.25"/>
    <row r="881" s="122" customFormat="1" x14ac:dyDescent="0.25"/>
    <row r="882" s="122" customFormat="1" x14ac:dyDescent="0.25"/>
    <row r="883" s="122" customFormat="1" x14ac:dyDescent="0.25"/>
    <row r="884" s="122" customFormat="1" x14ac:dyDescent="0.25"/>
    <row r="885" s="122" customFormat="1" x14ac:dyDescent="0.25"/>
    <row r="886" s="122" customFormat="1" x14ac:dyDescent="0.25"/>
    <row r="887" s="122" customFormat="1" x14ac:dyDescent="0.25"/>
    <row r="888" s="122" customFormat="1" x14ac:dyDescent="0.25"/>
    <row r="889" s="122" customFormat="1" x14ac:dyDescent="0.25"/>
    <row r="890" s="122" customFormat="1" x14ac:dyDescent="0.25"/>
    <row r="891" s="122" customFormat="1" x14ac:dyDescent="0.25"/>
    <row r="892" s="122" customFormat="1" x14ac:dyDescent="0.25"/>
    <row r="893" s="122" customFormat="1" x14ac:dyDescent="0.25"/>
    <row r="894" s="122" customFormat="1" x14ac:dyDescent="0.25"/>
    <row r="895" s="122" customFormat="1" x14ac:dyDescent="0.25"/>
    <row r="896" s="122" customFormat="1" x14ac:dyDescent="0.25"/>
    <row r="897" s="122" customFormat="1" x14ac:dyDescent="0.25"/>
    <row r="898" s="122" customFormat="1" x14ac:dyDescent="0.25"/>
    <row r="899" s="122" customFormat="1" x14ac:dyDescent="0.25"/>
    <row r="900" s="122" customFormat="1" x14ac:dyDescent="0.25"/>
    <row r="901" s="122" customFormat="1" x14ac:dyDescent="0.25"/>
    <row r="902" s="122" customFormat="1" x14ac:dyDescent="0.25"/>
    <row r="903" s="122" customFormat="1" x14ac:dyDescent="0.25"/>
    <row r="904" s="122" customFormat="1" x14ac:dyDescent="0.25"/>
    <row r="905" s="122" customFormat="1" x14ac:dyDescent="0.25"/>
    <row r="906" s="122" customFormat="1" x14ac:dyDescent="0.25"/>
    <row r="907" s="122" customFormat="1" x14ac:dyDescent="0.25"/>
    <row r="908" s="122" customFormat="1" x14ac:dyDescent="0.25"/>
    <row r="909" s="122" customFormat="1" x14ac:dyDescent="0.25"/>
    <row r="910" s="122" customFormat="1" x14ac:dyDescent="0.25"/>
    <row r="911" s="122" customFormat="1" x14ac:dyDescent="0.25"/>
    <row r="912" s="122" customFormat="1" x14ac:dyDescent="0.25"/>
    <row r="913" s="122" customFormat="1" x14ac:dyDescent="0.25"/>
    <row r="914" s="122" customFormat="1" x14ac:dyDescent="0.25"/>
    <row r="915" s="122" customFormat="1" x14ac:dyDescent="0.25"/>
    <row r="916" s="122" customFormat="1" x14ac:dyDescent="0.25"/>
    <row r="917" s="122" customFormat="1" x14ac:dyDescent="0.25"/>
    <row r="918" s="122" customFormat="1" x14ac:dyDescent="0.25"/>
    <row r="919" s="122" customFormat="1" x14ac:dyDescent="0.25"/>
    <row r="920" s="122" customFormat="1" x14ac:dyDescent="0.25"/>
    <row r="921" s="122" customFormat="1" x14ac:dyDescent="0.25"/>
    <row r="922" s="122" customFormat="1" x14ac:dyDescent="0.25"/>
    <row r="923" s="122" customFormat="1" x14ac:dyDescent="0.25"/>
    <row r="924" s="122" customFormat="1" x14ac:dyDescent="0.25"/>
    <row r="925" s="122" customFormat="1" x14ac:dyDescent="0.25"/>
    <row r="926" s="122" customFormat="1" x14ac:dyDescent="0.25"/>
    <row r="927" s="122" customFormat="1" x14ac:dyDescent="0.25"/>
    <row r="928" s="122" customFormat="1" x14ac:dyDescent="0.25"/>
    <row r="929" s="122" customFormat="1" x14ac:dyDescent="0.25"/>
    <row r="930" s="122" customFormat="1" x14ac:dyDescent="0.25"/>
    <row r="931" s="122" customFormat="1" x14ac:dyDescent="0.25"/>
    <row r="932" s="122" customFormat="1" x14ac:dyDescent="0.25"/>
    <row r="933" s="122" customFormat="1" x14ac:dyDescent="0.25"/>
    <row r="934" s="122" customFormat="1" x14ac:dyDescent="0.25"/>
    <row r="935" s="122" customFormat="1" x14ac:dyDescent="0.25"/>
    <row r="936" s="122" customFormat="1" x14ac:dyDescent="0.25"/>
    <row r="937" s="122" customFormat="1" x14ac:dyDescent="0.25"/>
    <row r="938" s="122" customFormat="1" x14ac:dyDescent="0.25"/>
    <row r="939" s="122" customFormat="1" x14ac:dyDescent="0.25"/>
    <row r="940" s="122" customFormat="1" x14ac:dyDescent="0.25"/>
    <row r="941" s="122" customFormat="1" x14ac:dyDescent="0.25"/>
    <row r="942" s="122" customFormat="1" x14ac:dyDescent="0.25"/>
    <row r="943" s="122" customFormat="1" x14ac:dyDescent="0.25"/>
    <row r="944" s="122" customFormat="1" x14ac:dyDescent="0.25"/>
    <row r="945" s="122" customFormat="1" x14ac:dyDescent="0.25"/>
    <row r="946" s="122" customFormat="1" x14ac:dyDescent="0.25"/>
    <row r="947" s="122" customFormat="1" x14ac:dyDescent="0.25"/>
    <row r="948" s="122" customFormat="1" x14ac:dyDescent="0.25"/>
    <row r="949" s="122" customFormat="1" x14ac:dyDescent="0.25"/>
    <row r="950" s="122" customFormat="1" x14ac:dyDescent="0.25"/>
    <row r="951" s="122" customFormat="1" x14ac:dyDescent="0.25"/>
    <row r="952" s="122" customFormat="1" x14ac:dyDescent="0.25"/>
    <row r="953" s="122" customFormat="1" x14ac:dyDescent="0.25"/>
    <row r="954" s="122" customFormat="1" x14ac:dyDescent="0.25"/>
    <row r="955" s="122" customFormat="1" x14ac:dyDescent="0.25"/>
    <row r="956" s="122" customFormat="1" x14ac:dyDescent="0.25"/>
    <row r="957" s="122" customFormat="1" x14ac:dyDescent="0.25"/>
    <row r="958" s="122" customFormat="1" x14ac:dyDescent="0.25"/>
    <row r="959" s="122" customFormat="1" x14ac:dyDescent="0.25"/>
    <row r="960" s="122" customFormat="1" x14ac:dyDescent="0.25"/>
    <row r="961" s="122" customFormat="1" x14ac:dyDescent="0.25"/>
    <row r="962" s="122" customFormat="1" x14ac:dyDescent="0.25"/>
    <row r="963" s="122" customFormat="1" x14ac:dyDescent="0.25"/>
    <row r="964" s="122" customFormat="1" x14ac:dyDescent="0.25"/>
    <row r="965" s="122" customFormat="1" x14ac:dyDescent="0.25"/>
    <row r="966" s="122" customFormat="1" x14ac:dyDescent="0.25"/>
    <row r="967" s="122" customFormat="1" x14ac:dyDescent="0.25"/>
    <row r="968" s="122" customFormat="1" x14ac:dyDescent="0.25"/>
    <row r="969" s="122" customFormat="1" x14ac:dyDescent="0.25"/>
    <row r="970" s="122" customFormat="1" x14ac:dyDescent="0.25"/>
    <row r="971" s="122" customFormat="1" x14ac:dyDescent="0.25"/>
    <row r="972" s="122" customFormat="1" x14ac:dyDescent="0.25"/>
    <row r="973" s="122" customFormat="1" x14ac:dyDescent="0.25"/>
    <row r="974" s="122" customFormat="1" x14ac:dyDescent="0.25"/>
    <row r="975" s="122" customFormat="1" x14ac:dyDescent="0.25"/>
    <row r="976" s="122" customFormat="1" x14ac:dyDescent="0.25"/>
    <row r="977" s="122" customFormat="1" x14ac:dyDescent="0.25"/>
    <row r="978" s="122" customFormat="1" x14ac:dyDescent="0.25"/>
    <row r="979" s="122" customFormat="1" x14ac:dyDescent="0.25"/>
    <row r="980" s="122" customFormat="1" x14ac:dyDescent="0.25"/>
    <row r="981" s="122" customFormat="1" x14ac:dyDescent="0.25"/>
    <row r="982" s="122" customFormat="1" x14ac:dyDescent="0.25"/>
    <row r="983" s="122" customFormat="1" x14ac:dyDescent="0.25"/>
    <row r="984" s="122" customFormat="1" x14ac:dyDescent="0.25"/>
    <row r="985" s="122" customFormat="1" x14ac:dyDescent="0.25"/>
    <row r="986" s="122" customFormat="1" x14ac:dyDescent="0.25"/>
    <row r="987" s="122" customFormat="1" x14ac:dyDescent="0.25"/>
    <row r="988" s="122" customFormat="1" x14ac:dyDescent="0.25"/>
    <row r="989" s="122" customFormat="1" x14ac:dyDescent="0.25"/>
    <row r="990" s="122" customFormat="1" x14ac:dyDescent="0.25"/>
    <row r="991" s="122" customFormat="1" x14ac:dyDescent="0.25"/>
    <row r="992" s="122" customFormat="1" x14ac:dyDescent="0.25"/>
    <row r="993" s="122" customFormat="1" x14ac:dyDescent="0.25"/>
    <row r="994" s="122" customFormat="1" x14ac:dyDescent="0.25"/>
    <row r="995" s="122" customFormat="1" x14ac:dyDescent="0.25"/>
    <row r="996" s="122" customFormat="1" x14ac:dyDescent="0.25"/>
    <row r="997" s="122" customFormat="1" x14ac:dyDescent="0.25"/>
    <row r="998" s="122" customFormat="1" x14ac:dyDescent="0.25"/>
    <row r="999" s="122" customFormat="1" x14ac:dyDescent="0.25"/>
    <row r="1000" s="122" customFormat="1" x14ac:dyDescent="0.25"/>
    <row r="1001" s="122" customFormat="1" x14ac:dyDescent="0.25"/>
    <row r="1002" s="122" customFormat="1" x14ac:dyDescent="0.25"/>
    <row r="1003" s="122" customFormat="1" x14ac:dyDescent="0.25"/>
    <row r="1004" s="122" customFormat="1" x14ac:dyDescent="0.25"/>
    <row r="1005" s="122" customFormat="1" x14ac:dyDescent="0.25"/>
    <row r="1006" s="122" customFormat="1" x14ac:dyDescent="0.25"/>
    <row r="1007" s="122" customFormat="1" x14ac:dyDescent="0.25"/>
    <row r="1008" s="122" customFormat="1" x14ac:dyDescent="0.25"/>
    <row r="1009" s="122" customFormat="1" x14ac:dyDescent="0.25"/>
    <row r="1010" s="122" customFormat="1" x14ac:dyDescent="0.25"/>
    <row r="1011" s="122" customFormat="1" x14ac:dyDescent="0.25"/>
    <row r="1012" s="122" customFormat="1" x14ac:dyDescent="0.25"/>
    <row r="1013" s="122" customFormat="1" x14ac:dyDescent="0.25"/>
    <row r="1014" s="122" customFormat="1" x14ac:dyDescent="0.25"/>
    <row r="1015" s="122" customFormat="1" x14ac:dyDescent="0.25"/>
    <row r="1016" s="122" customFormat="1" x14ac:dyDescent="0.25"/>
    <row r="1017" s="122" customFormat="1" x14ac:dyDescent="0.25"/>
    <row r="1018" s="122" customFormat="1" x14ac:dyDescent="0.25"/>
    <row r="1019" s="122" customFormat="1" x14ac:dyDescent="0.25"/>
    <row r="1020" s="122" customFormat="1" x14ac:dyDescent="0.25"/>
    <row r="1021" s="122" customFormat="1" x14ac:dyDescent="0.25"/>
    <row r="1022" s="122" customFormat="1" x14ac:dyDescent="0.25"/>
    <row r="1023" s="122" customFormat="1" x14ac:dyDescent="0.25"/>
    <row r="1024" s="122" customFormat="1" x14ac:dyDescent="0.25"/>
    <row r="1025" s="122" customFormat="1" x14ac:dyDescent="0.25"/>
    <row r="1026" s="122" customFormat="1" x14ac:dyDescent="0.25"/>
    <row r="1027" s="122" customFormat="1" x14ac:dyDescent="0.25"/>
    <row r="1028" s="122" customFormat="1" x14ac:dyDescent="0.25"/>
    <row r="1029" s="122" customFormat="1" x14ac:dyDescent="0.25"/>
    <row r="1030" s="122" customFormat="1" x14ac:dyDescent="0.25"/>
    <row r="1031" s="122" customFormat="1" x14ac:dyDescent="0.25"/>
    <row r="1032" s="122" customFormat="1" x14ac:dyDescent="0.25"/>
    <row r="1033" s="122" customFormat="1" x14ac:dyDescent="0.25"/>
    <row r="1034" s="122" customFormat="1" x14ac:dyDescent="0.25"/>
    <row r="1035" s="122" customFormat="1" x14ac:dyDescent="0.25"/>
    <row r="1036" s="122" customFormat="1" x14ac:dyDescent="0.25"/>
    <row r="1037" s="122" customFormat="1" x14ac:dyDescent="0.25"/>
    <row r="1038" s="122" customFormat="1" x14ac:dyDescent="0.25"/>
    <row r="1039" s="122" customFormat="1" x14ac:dyDescent="0.25"/>
    <row r="1040" s="122" customFormat="1" x14ac:dyDescent="0.25"/>
    <row r="1041" s="122" customFormat="1" x14ac:dyDescent="0.25"/>
    <row r="1042" s="122" customFormat="1" x14ac:dyDescent="0.25"/>
    <row r="1043" s="122" customFormat="1" x14ac:dyDescent="0.25"/>
    <row r="1044" s="122" customFormat="1" x14ac:dyDescent="0.25"/>
    <row r="1045" s="122" customFormat="1" x14ac:dyDescent="0.25"/>
    <row r="1046" s="122" customFormat="1" x14ac:dyDescent="0.25"/>
    <row r="1047" s="122" customFormat="1" x14ac:dyDescent="0.25"/>
    <row r="1048" s="122" customFormat="1" x14ac:dyDescent="0.25"/>
    <row r="1049" s="122" customFormat="1" x14ac:dyDescent="0.25"/>
    <row r="1050" s="122" customFormat="1" x14ac:dyDescent="0.25"/>
    <row r="1051" s="122" customFormat="1" x14ac:dyDescent="0.25"/>
    <row r="1052" s="122" customFormat="1" x14ac:dyDescent="0.25"/>
    <row r="1053" s="122" customFormat="1" x14ac:dyDescent="0.25"/>
    <row r="1054" s="122" customFormat="1" x14ac:dyDescent="0.25"/>
    <row r="1055" s="122" customFormat="1" x14ac:dyDescent="0.25"/>
    <row r="1056" s="122" customFormat="1" x14ac:dyDescent="0.25"/>
    <row r="1057" s="122" customFormat="1" x14ac:dyDescent="0.25"/>
    <row r="1058" s="122" customFormat="1" x14ac:dyDescent="0.25"/>
    <row r="1059" s="122" customFormat="1" x14ac:dyDescent="0.25"/>
    <row r="1060" s="122" customFormat="1" x14ac:dyDescent="0.25"/>
    <row r="1061" s="122" customFormat="1" x14ac:dyDescent="0.25"/>
    <row r="1062" s="122" customFormat="1" x14ac:dyDescent="0.25"/>
    <row r="1063" s="122" customFormat="1" x14ac:dyDescent="0.25"/>
    <row r="1064" s="122" customFormat="1" x14ac:dyDescent="0.25"/>
    <row r="1065" s="122" customFormat="1" x14ac:dyDescent="0.25"/>
    <row r="1066" s="122" customFormat="1" x14ac:dyDescent="0.25"/>
    <row r="1067" s="122" customFormat="1" x14ac:dyDescent="0.25"/>
    <row r="1068" s="122" customFormat="1" x14ac:dyDescent="0.25"/>
    <row r="1069" s="122" customFormat="1" x14ac:dyDescent="0.25"/>
    <row r="1070" s="122" customFormat="1" x14ac:dyDescent="0.25"/>
    <row r="1071" s="122" customFormat="1" x14ac:dyDescent="0.25"/>
    <row r="1072" s="122" customFormat="1" x14ac:dyDescent="0.25"/>
    <row r="1073" s="122" customFormat="1" x14ac:dyDescent="0.25"/>
    <row r="1074" s="122" customFormat="1" x14ac:dyDescent="0.25"/>
    <row r="1075" s="122" customFormat="1" x14ac:dyDescent="0.25"/>
    <row r="1076" s="122" customFormat="1" x14ac:dyDescent="0.25"/>
    <row r="1077" s="122" customFormat="1" x14ac:dyDescent="0.25"/>
    <row r="1078" s="122" customFormat="1" x14ac:dyDescent="0.25"/>
    <row r="1079" s="122" customFormat="1" x14ac:dyDescent="0.25"/>
    <row r="1080" s="122" customFormat="1" x14ac:dyDescent="0.25"/>
    <row r="1081" s="122" customFormat="1" x14ac:dyDescent="0.25"/>
    <row r="1082" s="122" customFormat="1" x14ac:dyDescent="0.25"/>
    <row r="1083" s="122" customFormat="1" x14ac:dyDescent="0.25"/>
    <row r="1084" s="122" customFormat="1" x14ac:dyDescent="0.25"/>
    <row r="1085" s="122" customFormat="1" x14ac:dyDescent="0.25"/>
    <row r="1086" s="122" customFormat="1" x14ac:dyDescent="0.25"/>
    <row r="1087" s="122" customFormat="1" x14ac:dyDescent="0.25"/>
    <row r="1088" s="122" customFormat="1" x14ac:dyDescent="0.25"/>
    <row r="1089" s="122" customFormat="1" x14ac:dyDescent="0.25"/>
    <row r="1090" s="122" customFormat="1" x14ac:dyDescent="0.25"/>
    <row r="1091" s="122" customFormat="1" x14ac:dyDescent="0.25"/>
    <row r="1092" s="122" customFormat="1" x14ac:dyDescent="0.25"/>
    <row r="1093" s="122" customFormat="1" x14ac:dyDescent="0.25"/>
    <row r="1094" s="122" customFormat="1" x14ac:dyDescent="0.25"/>
    <row r="1095" s="122" customFormat="1" x14ac:dyDescent="0.25"/>
    <row r="1096" s="122" customFormat="1" x14ac:dyDescent="0.25"/>
    <row r="1097" s="122" customFormat="1" x14ac:dyDescent="0.25"/>
    <row r="1098" s="122" customFormat="1" x14ac:dyDescent="0.25"/>
    <row r="1099" s="122" customFormat="1" x14ac:dyDescent="0.25"/>
    <row r="1100" s="122" customFormat="1" x14ac:dyDescent="0.25"/>
    <row r="1101" s="122" customFormat="1" x14ac:dyDescent="0.25"/>
    <row r="1102" s="122" customFormat="1" x14ac:dyDescent="0.25"/>
    <row r="1103" s="122" customFormat="1" x14ac:dyDescent="0.25"/>
    <row r="1104" s="122" customFormat="1" x14ac:dyDescent="0.25"/>
    <row r="1105" s="122" customFormat="1" x14ac:dyDescent="0.25"/>
    <row r="1106" s="122" customFormat="1" x14ac:dyDescent="0.25"/>
    <row r="1107" s="122" customFormat="1" x14ac:dyDescent="0.25"/>
    <row r="1108" s="122" customFormat="1" x14ac:dyDescent="0.25"/>
    <row r="1109" s="122" customFormat="1" x14ac:dyDescent="0.25"/>
    <row r="1110" s="122" customFormat="1" x14ac:dyDescent="0.25"/>
    <row r="1111" s="122" customFormat="1" x14ac:dyDescent="0.25"/>
    <row r="1112" s="122" customFormat="1" x14ac:dyDescent="0.25"/>
    <row r="1113" s="122" customFormat="1" x14ac:dyDescent="0.25"/>
    <row r="1114" s="122" customFormat="1" x14ac:dyDescent="0.25"/>
    <row r="1115" s="122" customFormat="1" x14ac:dyDescent="0.25"/>
    <row r="1116" s="122" customFormat="1" x14ac:dyDescent="0.25"/>
    <row r="1117" s="122" customFormat="1" x14ac:dyDescent="0.25"/>
    <row r="1118" s="122" customFormat="1" x14ac:dyDescent="0.25"/>
    <row r="1119" s="122" customFormat="1" x14ac:dyDescent="0.25"/>
    <row r="1120" s="122" customFormat="1" x14ac:dyDescent="0.25"/>
    <row r="1121" s="122" customFormat="1" x14ac:dyDescent="0.25"/>
    <row r="1122" s="122" customFormat="1" x14ac:dyDescent="0.25"/>
    <row r="1123" s="122" customFormat="1" x14ac:dyDescent="0.25"/>
    <row r="1124" s="122" customFormat="1" x14ac:dyDescent="0.25"/>
    <row r="1125" s="122" customFormat="1" x14ac:dyDescent="0.25"/>
    <row r="1126" s="122" customFormat="1" x14ac:dyDescent="0.25"/>
    <row r="1127" s="122" customFormat="1" x14ac:dyDescent="0.25"/>
    <row r="1128" s="122" customFormat="1" x14ac:dyDescent="0.25"/>
    <row r="1129" s="122" customFormat="1" x14ac:dyDescent="0.25"/>
    <row r="1130" s="122" customFormat="1" x14ac:dyDescent="0.25"/>
    <row r="1131" s="122" customFormat="1" x14ac:dyDescent="0.25"/>
    <row r="1132" s="122" customFormat="1" x14ac:dyDescent="0.25"/>
    <row r="1133" s="122" customFormat="1" x14ac:dyDescent="0.25"/>
    <row r="1134" s="122" customFormat="1" x14ac:dyDescent="0.25"/>
    <row r="1135" s="122" customFormat="1" x14ac:dyDescent="0.25"/>
    <row r="1136" s="122" customFormat="1" x14ac:dyDescent="0.25"/>
    <row r="1137" s="122" customFormat="1" x14ac:dyDescent="0.25"/>
    <row r="1138" s="122" customFormat="1" x14ac:dyDescent="0.25"/>
    <row r="1139" s="122" customFormat="1" x14ac:dyDescent="0.25"/>
    <row r="1140" s="122" customFormat="1" x14ac:dyDescent="0.25"/>
    <row r="1141" s="122" customFormat="1" x14ac:dyDescent="0.25"/>
    <row r="1142" s="122" customFormat="1" x14ac:dyDescent="0.25"/>
    <row r="1143" s="122" customFormat="1" x14ac:dyDescent="0.25"/>
    <row r="1144" s="122" customFormat="1" x14ac:dyDescent="0.25"/>
    <row r="1145" s="122" customFormat="1" x14ac:dyDescent="0.25"/>
    <row r="1146" s="122" customFormat="1" x14ac:dyDescent="0.25"/>
    <row r="1147" s="122" customFormat="1" x14ac:dyDescent="0.25"/>
    <row r="1148" s="122" customFormat="1" x14ac:dyDescent="0.25"/>
    <row r="1149" s="122" customFormat="1" x14ac:dyDescent="0.25"/>
    <row r="1150" s="122" customFormat="1" x14ac:dyDescent="0.25"/>
    <row r="1151" s="122" customFormat="1" x14ac:dyDescent="0.25"/>
    <row r="1152" s="122" customFormat="1" x14ac:dyDescent="0.25"/>
    <row r="1153" s="122" customFormat="1" x14ac:dyDescent="0.25"/>
    <row r="1154" s="122" customFormat="1" x14ac:dyDescent="0.25"/>
    <row r="1155" s="122" customFormat="1" x14ac:dyDescent="0.25"/>
    <row r="1156" s="122" customFormat="1" x14ac:dyDescent="0.25"/>
    <row r="1157" s="122" customFormat="1" x14ac:dyDescent="0.25"/>
    <row r="1158" s="122" customFormat="1" x14ac:dyDescent="0.25"/>
    <row r="1159" s="122" customFormat="1" x14ac:dyDescent="0.25"/>
    <row r="1160" s="122" customFormat="1" x14ac:dyDescent="0.25"/>
    <row r="1161" s="122" customFormat="1" x14ac:dyDescent="0.25"/>
    <row r="1162" s="122" customFormat="1" x14ac:dyDescent="0.25"/>
    <row r="1163" s="122" customFormat="1" x14ac:dyDescent="0.25"/>
    <row r="1164" s="122" customFormat="1" x14ac:dyDescent="0.25"/>
    <row r="1165" s="122" customFormat="1" x14ac:dyDescent="0.25"/>
    <row r="1166" s="122" customFormat="1" x14ac:dyDescent="0.25"/>
    <row r="1167" s="122" customFormat="1" x14ac:dyDescent="0.25"/>
    <row r="1168" s="122" customFormat="1" x14ac:dyDescent="0.25"/>
    <row r="1169" s="122" customFormat="1" x14ac:dyDescent="0.25"/>
    <row r="1170" s="122" customFormat="1" x14ac:dyDescent="0.25"/>
    <row r="1171" s="122" customFormat="1" x14ac:dyDescent="0.25"/>
    <row r="1172" s="122" customFormat="1" x14ac:dyDescent="0.25"/>
    <row r="1173" s="122" customFormat="1" x14ac:dyDescent="0.25"/>
    <row r="1174" s="122" customFormat="1" x14ac:dyDescent="0.25"/>
    <row r="1175" s="122" customFormat="1" x14ac:dyDescent="0.25"/>
    <row r="1176" s="122" customFormat="1" x14ac:dyDescent="0.25"/>
    <row r="1177" s="122" customFormat="1" x14ac:dyDescent="0.25"/>
    <row r="1178" s="122" customFormat="1" x14ac:dyDescent="0.25"/>
    <row r="1179" s="122" customFormat="1" x14ac:dyDescent="0.25"/>
    <row r="1180" s="122" customFormat="1" x14ac:dyDescent="0.25"/>
    <row r="1181" s="122" customFormat="1" x14ac:dyDescent="0.25"/>
    <row r="1182" s="122" customFormat="1" x14ac:dyDescent="0.25"/>
    <row r="1183" s="122" customFormat="1" x14ac:dyDescent="0.25"/>
    <row r="1184" s="122" customFormat="1" x14ac:dyDescent="0.25"/>
    <row r="1185" s="122" customFormat="1" x14ac:dyDescent="0.25"/>
    <row r="1186" s="122" customFormat="1" x14ac:dyDescent="0.25"/>
    <row r="1187" s="122" customFormat="1" x14ac:dyDescent="0.25"/>
    <row r="1188" s="122" customFormat="1" x14ac:dyDescent="0.25"/>
    <row r="1189" s="122" customFormat="1" x14ac:dyDescent="0.25"/>
    <row r="1190" s="122" customFormat="1" x14ac:dyDescent="0.25"/>
    <row r="1191" s="122" customFormat="1" x14ac:dyDescent="0.25"/>
    <row r="1192" s="122" customFormat="1" x14ac:dyDescent="0.25"/>
    <row r="1193" s="122" customFormat="1" x14ac:dyDescent="0.25"/>
    <row r="1194" s="122" customFormat="1" x14ac:dyDescent="0.25"/>
    <row r="1195" s="122" customFormat="1" x14ac:dyDescent="0.25"/>
    <row r="1196" s="122" customFormat="1" x14ac:dyDescent="0.25"/>
    <row r="1197" s="122" customFormat="1" x14ac:dyDescent="0.25"/>
    <row r="1198" s="122" customFormat="1" x14ac:dyDescent="0.25"/>
    <row r="1199" s="122" customFormat="1" x14ac:dyDescent="0.25"/>
    <row r="1200" s="122" customFormat="1" x14ac:dyDescent="0.25"/>
    <row r="1201" s="122" customFormat="1" x14ac:dyDescent="0.25"/>
    <row r="1202" s="122" customFormat="1" x14ac:dyDescent="0.25"/>
    <row r="1203" s="122" customFormat="1" x14ac:dyDescent="0.25"/>
    <row r="1204" s="122" customFormat="1" x14ac:dyDescent="0.25"/>
    <row r="1205" s="122" customFormat="1" x14ac:dyDescent="0.25"/>
    <row r="1206" s="122" customFormat="1" x14ac:dyDescent="0.25"/>
    <row r="1207" s="122" customFormat="1" x14ac:dyDescent="0.25"/>
    <row r="1208" s="122" customFormat="1" x14ac:dyDescent="0.25"/>
    <row r="1209" s="122" customFormat="1" x14ac:dyDescent="0.25"/>
    <row r="1210" s="122" customFormat="1" x14ac:dyDescent="0.25"/>
    <row r="1211" s="122" customFormat="1" x14ac:dyDescent="0.25"/>
    <row r="1212" s="122" customFormat="1" x14ac:dyDescent="0.25"/>
    <row r="1213" s="122" customFormat="1" x14ac:dyDescent="0.25"/>
    <row r="1214" s="122" customFormat="1" x14ac:dyDescent="0.25"/>
    <row r="1215" s="122" customFormat="1" x14ac:dyDescent="0.25"/>
    <row r="1216" s="122" customFormat="1" x14ac:dyDescent="0.25"/>
    <row r="1217" s="122" customFormat="1" x14ac:dyDescent="0.25"/>
    <row r="1218" s="122" customFormat="1" x14ac:dyDescent="0.25"/>
    <row r="1219" s="122" customFormat="1" x14ac:dyDescent="0.25"/>
    <row r="1220" s="122" customFormat="1" x14ac:dyDescent="0.25"/>
    <row r="1221" s="122" customFormat="1" x14ac:dyDescent="0.25"/>
    <row r="1222" s="122" customFormat="1" x14ac:dyDescent="0.25"/>
    <row r="1223" s="122" customFormat="1" x14ac:dyDescent="0.25"/>
    <row r="1224" s="122" customFormat="1" x14ac:dyDescent="0.25"/>
    <row r="1225" s="122" customFormat="1" x14ac:dyDescent="0.25"/>
    <row r="1226" s="122" customFormat="1" x14ac:dyDescent="0.25"/>
    <row r="1227" s="122" customFormat="1" x14ac:dyDescent="0.25"/>
    <row r="1228" s="122" customFormat="1" x14ac:dyDescent="0.25"/>
    <row r="1229" s="122" customFormat="1" x14ac:dyDescent="0.25"/>
    <row r="1230" s="122" customFormat="1" x14ac:dyDescent="0.25"/>
    <row r="1231" s="122" customFormat="1" x14ac:dyDescent="0.25"/>
    <row r="1232" s="122" customFormat="1" x14ac:dyDescent="0.25"/>
    <row r="1233" s="122" customFormat="1" x14ac:dyDescent="0.25"/>
    <row r="1234" s="122" customFormat="1" x14ac:dyDescent="0.25"/>
    <row r="1235" s="122" customFormat="1" x14ac:dyDescent="0.25"/>
    <row r="1236" s="122" customFormat="1" x14ac:dyDescent="0.25"/>
    <row r="1237" s="122" customFormat="1" x14ac:dyDescent="0.25"/>
    <row r="1238" s="122" customFormat="1" x14ac:dyDescent="0.25"/>
    <row r="1239" s="122" customFormat="1" x14ac:dyDescent="0.25"/>
    <row r="1240" s="122" customFormat="1" x14ac:dyDescent="0.25"/>
    <row r="1241" s="122" customFormat="1" x14ac:dyDescent="0.25"/>
    <row r="1242" s="122" customFormat="1" x14ac:dyDescent="0.25"/>
    <row r="1243" s="122" customFormat="1" x14ac:dyDescent="0.25"/>
    <row r="1244" s="122" customFormat="1" x14ac:dyDescent="0.25"/>
    <row r="1245" s="122" customFormat="1" x14ac:dyDescent="0.25"/>
    <row r="1246" s="122" customFormat="1" x14ac:dyDescent="0.25"/>
    <row r="1247" s="122" customFormat="1" x14ac:dyDescent="0.25"/>
    <row r="1248" s="122" customFormat="1" x14ac:dyDescent="0.25"/>
    <row r="1249" s="122" customFormat="1" x14ac:dyDescent="0.25"/>
    <row r="1250" s="122" customFormat="1" x14ac:dyDescent="0.25"/>
    <row r="1251" s="122" customFormat="1" x14ac:dyDescent="0.25"/>
    <row r="1252" s="122" customFormat="1" x14ac:dyDescent="0.25"/>
    <row r="1253" s="122" customFormat="1" x14ac:dyDescent="0.25"/>
    <row r="1254" s="122" customFormat="1" x14ac:dyDescent="0.25"/>
    <row r="1255" s="122" customFormat="1" x14ac:dyDescent="0.25"/>
    <row r="1256" s="122" customFormat="1" x14ac:dyDescent="0.25"/>
    <row r="1257" s="122" customFormat="1" x14ac:dyDescent="0.25"/>
    <row r="1258" s="122" customFormat="1" x14ac:dyDescent="0.25"/>
    <row r="1259" s="122" customFormat="1" x14ac:dyDescent="0.25"/>
    <row r="1260" s="122" customFormat="1" x14ac:dyDescent="0.25"/>
    <row r="1261" s="122" customFormat="1" x14ac:dyDescent="0.25"/>
    <row r="1262" s="122" customFormat="1" x14ac:dyDescent="0.25"/>
    <row r="1263" s="122" customFormat="1" x14ac:dyDescent="0.25"/>
    <row r="1264" s="122" customFormat="1" x14ac:dyDescent="0.25"/>
    <row r="1265" s="122" customFormat="1" x14ac:dyDescent="0.25"/>
    <row r="1266" s="122" customFormat="1" x14ac:dyDescent="0.25"/>
    <row r="1267" s="122" customFormat="1" x14ac:dyDescent="0.25"/>
    <row r="1268" s="122" customFormat="1" x14ac:dyDescent="0.25"/>
    <row r="1269" s="122" customFormat="1" x14ac:dyDescent="0.25"/>
    <row r="1270" s="122" customFormat="1" x14ac:dyDescent="0.25"/>
    <row r="1271" s="122" customFormat="1" x14ac:dyDescent="0.25"/>
    <row r="1272" s="122" customFormat="1" x14ac:dyDescent="0.25"/>
    <row r="1273" s="122" customFormat="1" x14ac:dyDescent="0.25"/>
    <row r="1274" s="122" customFormat="1" x14ac:dyDescent="0.25"/>
    <row r="1275" s="122" customFormat="1" x14ac:dyDescent="0.25"/>
    <row r="1276" s="122" customFormat="1" x14ac:dyDescent="0.25"/>
    <row r="1277" s="122" customFormat="1" x14ac:dyDescent="0.25"/>
    <row r="1278" s="122" customFormat="1" x14ac:dyDescent="0.25"/>
    <row r="1279" s="122" customFormat="1" x14ac:dyDescent="0.25"/>
    <row r="1280" s="122" customFormat="1" x14ac:dyDescent="0.25"/>
    <row r="1281" s="122" customFormat="1" x14ac:dyDescent="0.25"/>
    <row r="1282" s="122" customFormat="1" x14ac:dyDescent="0.25"/>
    <row r="1283" s="122" customFormat="1" x14ac:dyDescent="0.25"/>
    <row r="1284" s="122" customFormat="1" x14ac:dyDescent="0.25"/>
    <row r="1285" s="122" customFormat="1" x14ac:dyDescent="0.25"/>
    <row r="1286" s="122" customFormat="1" x14ac:dyDescent="0.25"/>
    <row r="1287" s="122" customFormat="1" x14ac:dyDescent="0.25"/>
    <row r="1288" s="122" customFormat="1" x14ac:dyDescent="0.25"/>
    <row r="1289" s="122" customFormat="1" x14ac:dyDescent="0.25"/>
    <row r="1290" s="122" customFormat="1" x14ac:dyDescent="0.25"/>
    <row r="1291" s="122" customFormat="1" x14ac:dyDescent="0.25"/>
    <row r="1292" s="122" customFormat="1" x14ac:dyDescent="0.25"/>
    <row r="1293" s="122" customFormat="1" x14ac:dyDescent="0.25"/>
    <row r="1294" s="122" customFormat="1" x14ac:dyDescent="0.25"/>
    <row r="1295" s="122" customFormat="1" x14ac:dyDescent="0.25"/>
    <row r="1296" s="122" customFormat="1" x14ac:dyDescent="0.25"/>
    <row r="1297" s="122" customFormat="1" x14ac:dyDescent="0.25"/>
    <row r="1298" s="122" customFormat="1" x14ac:dyDescent="0.25"/>
    <row r="1299" s="122" customFormat="1" x14ac:dyDescent="0.25"/>
    <row r="1300" s="122" customFormat="1" x14ac:dyDescent="0.25"/>
    <row r="1301" s="122" customFormat="1" x14ac:dyDescent="0.25"/>
    <row r="1302" s="122" customFormat="1" x14ac:dyDescent="0.25"/>
    <row r="1303" s="122" customFormat="1" x14ac:dyDescent="0.25"/>
    <row r="1304" s="122" customFormat="1" x14ac:dyDescent="0.25"/>
    <row r="1305" s="122" customFormat="1" x14ac:dyDescent="0.25"/>
    <row r="1306" s="122" customFormat="1" x14ac:dyDescent="0.25"/>
    <row r="1307" s="122" customFormat="1" x14ac:dyDescent="0.25"/>
    <row r="1308" s="122" customFormat="1" x14ac:dyDescent="0.25"/>
    <row r="1309" s="122" customFormat="1" x14ac:dyDescent="0.25"/>
    <row r="1310" s="122" customFormat="1" x14ac:dyDescent="0.25"/>
    <row r="1311" s="122" customFormat="1" x14ac:dyDescent="0.25"/>
    <row r="1312" s="122" customFormat="1" x14ac:dyDescent="0.25"/>
    <row r="1313" s="122" customFormat="1" x14ac:dyDescent="0.25"/>
    <row r="1314" s="122" customFormat="1" x14ac:dyDescent="0.25"/>
    <row r="1315" s="122" customFormat="1" x14ac:dyDescent="0.25"/>
    <row r="1316" s="122" customFormat="1" x14ac:dyDescent="0.25"/>
    <row r="1317" s="122" customFormat="1" x14ac:dyDescent="0.25"/>
    <row r="1318" s="122" customFormat="1" x14ac:dyDescent="0.25"/>
    <row r="1319" s="122" customFormat="1" x14ac:dyDescent="0.25"/>
    <row r="1320" s="122" customFormat="1" x14ac:dyDescent="0.25"/>
    <row r="1321" s="122" customFormat="1" x14ac:dyDescent="0.25"/>
    <row r="1322" s="122" customFormat="1" x14ac:dyDescent="0.25"/>
    <row r="1323" s="122" customFormat="1" x14ac:dyDescent="0.25"/>
    <row r="1324" s="122" customFormat="1" x14ac:dyDescent="0.25"/>
    <row r="1325" s="122" customFormat="1" x14ac:dyDescent="0.25"/>
    <row r="1326" s="122" customFormat="1" x14ac:dyDescent="0.25"/>
    <row r="1327" s="122" customFormat="1" x14ac:dyDescent="0.25"/>
    <row r="1328" s="122" customFormat="1" x14ac:dyDescent="0.25"/>
    <row r="1329" s="122" customFormat="1" x14ac:dyDescent="0.25"/>
    <row r="1330" s="122" customFormat="1" x14ac:dyDescent="0.25"/>
    <row r="1331" s="122" customFormat="1" x14ac:dyDescent="0.25"/>
    <row r="1332" s="122" customFormat="1" x14ac:dyDescent="0.25"/>
    <row r="1333" s="122" customFormat="1" x14ac:dyDescent="0.25"/>
    <row r="1334" s="122" customFormat="1" x14ac:dyDescent="0.25"/>
    <row r="1335" s="122" customFormat="1" x14ac:dyDescent="0.25"/>
    <row r="1336" s="122" customFormat="1" x14ac:dyDescent="0.25"/>
    <row r="1337" s="122" customFormat="1" x14ac:dyDescent="0.25"/>
    <row r="1338" s="122" customFormat="1" x14ac:dyDescent="0.25"/>
    <row r="1339" s="122" customFormat="1" x14ac:dyDescent="0.25"/>
    <row r="1340" s="122" customFormat="1" x14ac:dyDescent="0.25"/>
    <row r="1341" s="122" customFormat="1" x14ac:dyDescent="0.25"/>
    <row r="1342" s="122" customFormat="1" x14ac:dyDescent="0.25"/>
    <row r="1343" s="122" customFormat="1" x14ac:dyDescent="0.25"/>
    <row r="1344" s="122" customFormat="1" x14ac:dyDescent="0.25"/>
    <row r="1345" s="122" customFormat="1" x14ac:dyDescent="0.25"/>
    <row r="1346" s="122" customFormat="1" x14ac:dyDescent="0.25"/>
    <row r="1347" s="122" customFormat="1" x14ac:dyDescent="0.25"/>
    <row r="1348" s="122" customFormat="1" x14ac:dyDescent="0.25"/>
    <row r="1349" s="122" customFormat="1" x14ac:dyDescent="0.25"/>
    <row r="1350" s="122" customFormat="1" x14ac:dyDescent="0.25"/>
    <row r="1351" s="122" customFormat="1" x14ac:dyDescent="0.25"/>
    <row r="1352" s="122" customFormat="1" x14ac:dyDescent="0.25"/>
    <row r="1353" s="122" customFormat="1" x14ac:dyDescent="0.25"/>
    <row r="1354" s="122" customFormat="1" x14ac:dyDescent="0.25"/>
    <row r="1355" s="122" customFormat="1" x14ac:dyDescent="0.25"/>
    <row r="1356" s="122" customFormat="1" x14ac:dyDescent="0.25"/>
    <row r="1357" s="122" customFormat="1" x14ac:dyDescent="0.25"/>
    <row r="1358" s="122" customFormat="1" x14ac:dyDescent="0.25"/>
    <row r="1359" s="122" customFormat="1" x14ac:dyDescent="0.25"/>
    <row r="1360" s="122" customFormat="1" x14ac:dyDescent="0.25"/>
    <row r="1361" s="122" customFormat="1" x14ac:dyDescent="0.25"/>
    <row r="1362" s="122" customFormat="1" x14ac:dyDescent="0.25"/>
    <row r="1363" s="122" customFormat="1" x14ac:dyDescent="0.25"/>
    <row r="1364" s="122" customFormat="1" x14ac:dyDescent="0.25"/>
    <row r="1365" s="122" customFormat="1" x14ac:dyDescent="0.25"/>
    <row r="1366" s="122" customFormat="1" x14ac:dyDescent="0.25"/>
    <row r="1367" s="122" customFormat="1" x14ac:dyDescent="0.25"/>
    <row r="1368" s="122" customFormat="1" x14ac:dyDescent="0.25"/>
    <row r="1369" s="122" customFormat="1" x14ac:dyDescent="0.25"/>
    <row r="1370" s="122" customFormat="1" x14ac:dyDescent="0.25"/>
    <row r="1371" s="122" customFormat="1" x14ac:dyDescent="0.25"/>
    <row r="1372" s="122" customFormat="1" x14ac:dyDescent="0.25"/>
    <row r="1373" s="122" customFormat="1" x14ac:dyDescent="0.25"/>
    <row r="1374" s="122" customFormat="1" x14ac:dyDescent="0.25"/>
    <row r="1375" s="122" customFormat="1" x14ac:dyDescent="0.25"/>
    <row r="1376" s="122" customFormat="1" x14ac:dyDescent="0.25"/>
    <row r="1377" s="122" customFormat="1" x14ac:dyDescent="0.25"/>
    <row r="1378" s="122" customFormat="1" x14ac:dyDescent="0.25"/>
    <row r="1379" s="122" customFormat="1" x14ac:dyDescent="0.25"/>
    <row r="1380" s="122" customFormat="1" x14ac:dyDescent="0.25"/>
    <row r="1381" s="122" customFormat="1" x14ac:dyDescent="0.25"/>
    <row r="1382" s="122" customFormat="1" x14ac:dyDescent="0.25"/>
    <row r="1383" s="122" customFormat="1" x14ac:dyDescent="0.25"/>
    <row r="1384" s="122" customFormat="1" x14ac:dyDescent="0.25"/>
    <row r="1385" s="122" customFormat="1" x14ac:dyDescent="0.25"/>
    <row r="1386" s="122" customFormat="1" x14ac:dyDescent="0.25"/>
    <row r="1387" s="122" customFormat="1" x14ac:dyDescent="0.25"/>
    <row r="1388" s="122" customFormat="1" x14ac:dyDescent="0.25"/>
    <row r="1389" s="122" customFormat="1" x14ac:dyDescent="0.25"/>
    <row r="1390" s="122" customFormat="1" x14ac:dyDescent="0.25"/>
    <row r="1391" s="122" customFormat="1" x14ac:dyDescent="0.25"/>
    <row r="1392" s="122" customFormat="1" x14ac:dyDescent="0.25"/>
    <row r="1393" s="122" customFormat="1" x14ac:dyDescent="0.25"/>
    <row r="1394" s="122" customFormat="1" x14ac:dyDescent="0.25"/>
    <row r="1395" s="122" customFormat="1" x14ac:dyDescent="0.25"/>
    <row r="1396" s="122" customFormat="1" x14ac:dyDescent="0.25"/>
  </sheetData>
  <sheetProtection algorithmName="SHA-512" hashValue="/rSxjWynBgQlkpI7+f+YTnAHxz9kCpTWjYU8t1foxNH+dL4jglY0gomaaVR9e7EoSnyrS07FmdF6jSpmDoRyaw==" saltValue="Qj+PPE7flOkfw8lVaxComw==" spinCount="100000" sheet="1" formatColumns="0"/>
  <mergeCells count="10">
    <mergeCell ref="A1:G1"/>
    <mergeCell ref="A78:B78"/>
    <mergeCell ref="A79:B79"/>
    <mergeCell ref="A77:B77"/>
    <mergeCell ref="A83:B83"/>
    <mergeCell ref="A80:B80"/>
    <mergeCell ref="A81:B81"/>
    <mergeCell ref="A82:B82"/>
    <mergeCell ref="B2:G2"/>
    <mergeCell ref="B3:G3"/>
  </mergeCells>
  <conditionalFormatting sqref="A4:G29 B30:G36 A30:A75 A78:A1048576 B1397:G1048576">
    <cfRule type="cellIs" dxfId="10" priority="19" operator="equal">
      <formula>0</formula>
    </cfRule>
  </conditionalFormatting>
  <conditionalFormatting sqref="B74">
    <cfRule type="cellIs" dxfId="9" priority="12" operator="equal">
      <formula>0</formula>
    </cfRule>
  </conditionalFormatting>
  <conditionalFormatting sqref="C77:D82">
    <cfRule type="cellIs" dxfId="8" priority="8" operator="equal">
      <formula>0</formula>
    </cfRule>
  </conditionalFormatting>
  <conditionalFormatting sqref="D83">
    <cfRule type="cellIs" dxfId="7" priority="7" operator="equal">
      <formula>0</formula>
    </cfRule>
  </conditionalFormatting>
  <conditionalFormatting sqref="F63">
    <cfRule type="expression" dxfId="6" priority="3">
      <formula>$F$63&lt;=40%</formula>
    </cfRule>
    <cfRule type="expression" dxfId="5" priority="4">
      <formula>$F$63&gt;40%</formula>
    </cfRule>
  </conditionalFormatting>
  <conditionalFormatting sqref="G63">
    <cfRule type="expression" dxfId="4" priority="1">
      <formula>$F$63&lt;40%</formula>
    </cfRule>
  </conditionalFormatting>
  <conditionalFormatting sqref="G78:G82">
    <cfRule type="expression" dxfId="3" priority="5">
      <formula>E78&gt;F78</formula>
    </cfRule>
    <cfRule type="expression" dxfId="2" priority="6">
      <formula>E78&lt;=F78</formula>
    </cfRule>
  </conditionalFormatting>
  <dataValidations disablePrompts="1" count="1">
    <dataValidation allowBlank="1" showInputMessage="1" showErrorMessage="1" promptTitle="Ellenőrzés" prompt="Kérjük ellenőrizze, hogy a pályázni kívánt támogatási összeg megfelel-e a Pályázati útmutatóban szereplő feltételeknek._x000a_" sqref="G36"/>
  </dataValidations>
  <printOptions horizontalCentered="1"/>
  <pageMargins left="0.51181102362204722" right="0.51181102362204722" top="1.1811023622047245" bottom="1.1811023622047245" header="0.31496062992125984" footer="0.31496062992125984"/>
  <pageSetup paperSize="9" scale="49" orientation="portrait" r:id="rId1"/>
  <headerFooter>
    <oddHeader>&amp;L&amp;G&amp;R&amp;G</oddHeader>
    <oddFooter>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view="pageBreakPreview" zoomScale="130" zoomScaleNormal="100" zoomScaleSheetLayoutView="130" workbookViewId="0">
      <selection activeCell="E12" sqref="E12"/>
    </sheetView>
  </sheetViews>
  <sheetFormatPr defaultColWidth="76.42578125" defaultRowHeight="15" x14ac:dyDescent="0.25"/>
  <cols>
    <col min="1" max="1" width="76.140625" style="10" bestFit="1" customWidth="1"/>
    <col min="2" max="2" width="13.28515625" style="10" bestFit="1" customWidth="1"/>
    <col min="3" max="3" width="11.28515625" style="10" customWidth="1"/>
    <col min="4" max="4" width="24.5703125" style="10" bestFit="1" customWidth="1"/>
    <col min="5" max="16384" width="76.42578125" style="10"/>
  </cols>
  <sheetData>
    <row r="1" spans="1:4" x14ac:dyDescent="0.25">
      <c r="A1" s="233" t="s">
        <v>141</v>
      </c>
      <c r="B1" s="233"/>
      <c r="C1" s="233"/>
      <c r="D1" s="233"/>
    </row>
    <row r="2" spans="1:4" x14ac:dyDescent="0.25">
      <c r="A2" s="232">
        <f>+Projektadatok!B2</f>
        <v>0</v>
      </c>
      <c r="B2" s="232"/>
      <c r="C2" s="232"/>
      <c r="D2" s="232"/>
    </row>
    <row r="3" spans="1:4" ht="30" x14ac:dyDescent="0.25">
      <c r="A3" s="97" t="s">
        <v>114</v>
      </c>
      <c r="B3" s="97" t="s">
        <v>115</v>
      </c>
      <c r="C3" s="97" t="s">
        <v>116</v>
      </c>
      <c r="D3" s="97" t="s">
        <v>117</v>
      </c>
    </row>
    <row r="4" spans="1:4" x14ac:dyDescent="0.25">
      <c r="A4" s="81" t="s">
        <v>118</v>
      </c>
      <c r="B4" s="82" t="s">
        <v>119</v>
      </c>
      <c r="C4" s="54"/>
      <c r="D4" s="54"/>
    </row>
    <row r="5" spans="1:4" x14ac:dyDescent="0.25">
      <c r="A5" s="81" t="s">
        <v>120</v>
      </c>
      <c r="B5" s="82" t="s">
        <v>119</v>
      </c>
      <c r="C5" s="54"/>
      <c r="D5" s="54"/>
    </row>
    <row r="6" spans="1:4" x14ac:dyDescent="0.25">
      <c r="A6" s="81" t="s">
        <v>121</v>
      </c>
      <c r="B6" s="82" t="s">
        <v>119</v>
      </c>
      <c r="C6" s="54"/>
      <c r="D6" s="54"/>
    </row>
    <row r="7" spans="1:4" x14ac:dyDescent="0.25">
      <c r="A7" s="81" t="s">
        <v>122</v>
      </c>
      <c r="B7" s="82" t="s">
        <v>119</v>
      </c>
      <c r="C7" s="54"/>
      <c r="D7" s="54"/>
    </row>
    <row r="8" spans="1:4" x14ac:dyDescent="0.25">
      <c r="A8" s="81" t="s">
        <v>123</v>
      </c>
      <c r="B8" s="82" t="s">
        <v>119</v>
      </c>
      <c r="C8" s="54"/>
      <c r="D8" s="54"/>
    </row>
    <row r="9" spans="1:4" ht="30" x14ac:dyDescent="0.25">
      <c r="A9" s="81" t="s">
        <v>124</v>
      </c>
      <c r="B9" s="82" t="s">
        <v>119</v>
      </c>
      <c r="C9" s="54"/>
      <c r="D9" s="54"/>
    </row>
    <row r="10" spans="1:4" ht="30" x14ac:dyDescent="0.25">
      <c r="A10" s="81" t="s">
        <v>125</v>
      </c>
      <c r="B10" s="82" t="s">
        <v>119</v>
      </c>
      <c r="C10" s="54"/>
      <c r="D10" s="54"/>
    </row>
    <row r="11" spans="1:4" ht="45" x14ac:dyDescent="0.25">
      <c r="A11" s="81" t="s">
        <v>126</v>
      </c>
      <c r="B11" s="82" t="s">
        <v>127</v>
      </c>
      <c r="C11" s="54"/>
      <c r="D11" s="54"/>
    </row>
    <row r="12" spans="1:4" ht="30" x14ac:dyDescent="0.25">
      <c r="A12" s="81" t="s">
        <v>128</v>
      </c>
      <c r="B12" s="82" t="s">
        <v>119</v>
      </c>
      <c r="C12" s="54"/>
      <c r="D12" s="54"/>
    </row>
    <row r="13" spans="1:4" ht="30" x14ac:dyDescent="0.25">
      <c r="A13" s="81" t="s">
        <v>129</v>
      </c>
      <c r="B13" s="82" t="s">
        <v>119</v>
      </c>
      <c r="C13" s="54"/>
      <c r="D13" s="54"/>
    </row>
    <row r="14" spans="1:4" ht="30" x14ac:dyDescent="0.25">
      <c r="A14" s="81" t="s">
        <v>130</v>
      </c>
      <c r="B14" s="82" t="s">
        <v>119</v>
      </c>
      <c r="C14" s="54"/>
      <c r="D14" s="54"/>
    </row>
    <row r="15" spans="1:4" ht="30" x14ac:dyDescent="0.25">
      <c r="A15" s="81" t="s">
        <v>131</v>
      </c>
      <c r="B15" s="82" t="s">
        <v>127</v>
      </c>
      <c r="C15" s="54"/>
      <c r="D15" s="54"/>
    </row>
    <row r="16" spans="1:4" ht="30" x14ac:dyDescent="0.25">
      <c r="A16" s="81" t="s">
        <v>132</v>
      </c>
      <c r="B16" s="82" t="s">
        <v>127</v>
      </c>
      <c r="C16" s="54"/>
      <c r="D16" s="54"/>
    </row>
    <row r="17" spans="1:4" ht="30" x14ac:dyDescent="0.25">
      <c r="A17" s="81" t="s">
        <v>133</v>
      </c>
      <c r="B17" s="82" t="s">
        <v>119</v>
      </c>
      <c r="C17" s="54"/>
      <c r="D17" s="54"/>
    </row>
    <row r="18" spans="1:4" ht="45" x14ac:dyDescent="0.25">
      <c r="A18" s="81" t="s">
        <v>134</v>
      </c>
      <c r="B18" s="82" t="s">
        <v>119</v>
      </c>
      <c r="C18" s="54"/>
      <c r="D18" s="54"/>
    </row>
    <row r="19" spans="1:4" ht="45" x14ac:dyDescent="0.25">
      <c r="A19" s="81" t="s">
        <v>135</v>
      </c>
      <c r="B19" s="82" t="s">
        <v>119</v>
      </c>
      <c r="C19" s="54"/>
      <c r="D19" s="54"/>
    </row>
    <row r="20" spans="1:4" x14ac:dyDescent="0.25">
      <c r="A20" s="81" t="s">
        <v>136</v>
      </c>
      <c r="B20" s="82" t="s">
        <v>119</v>
      </c>
      <c r="C20" s="54"/>
      <c r="D20" s="54"/>
    </row>
    <row r="21" spans="1:4" x14ac:dyDescent="0.25">
      <c r="A21" s="81" t="s">
        <v>137</v>
      </c>
      <c r="B21" s="82" t="s">
        <v>119</v>
      </c>
      <c r="C21" s="54"/>
      <c r="D21" s="54"/>
    </row>
    <row r="22" spans="1:4" ht="30" x14ac:dyDescent="0.25">
      <c r="A22" s="81" t="s">
        <v>138</v>
      </c>
      <c r="B22" s="82" t="s">
        <v>119</v>
      </c>
      <c r="C22" s="54"/>
      <c r="D22" s="54"/>
    </row>
    <row r="23" spans="1:4" ht="14.45" customHeight="1" x14ac:dyDescent="0.25">
      <c r="A23" s="81" t="s">
        <v>139</v>
      </c>
      <c r="B23" s="82" t="s">
        <v>119</v>
      </c>
      <c r="C23" s="54"/>
      <c r="D23" s="54"/>
    </row>
    <row r="24" spans="1:4" ht="14.45" customHeight="1" x14ac:dyDescent="0.25">
      <c r="A24" s="81" t="s">
        <v>140</v>
      </c>
      <c r="B24" s="82" t="s">
        <v>119</v>
      </c>
      <c r="C24" s="54"/>
      <c r="D24" s="54"/>
    </row>
  </sheetData>
  <sheetProtection algorithmName="SHA-512" hashValue="ylVhPBqsyKWJC1yExNxbx+xob8gwIjxoThqb1gVOyPt/UQiLw9svrnDpRV9bvS9FfYM/Iz8qgz9slUjYWOL8oA==" saltValue="HUQvbYZ8vnP3eUkHWnqdKQ==" spinCount="100000" sheet="1" objects="1" scenarios="1"/>
  <mergeCells count="2">
    <mergeCell ref="A2:D2"/>
    <mergeCell ref="A1:D1"/>
  </mergeCells>
  <conditionalFormatting sqref="A3:D3">
    <cfRule type="cellIs" dxfId="1" priority="2" operator="equal">
      <formula>0</formula>
    </cfRule>
  </conditionalFormatting>
  <conditionalFormatting sqref="C4:D24">
    <cfRule type="containsBlanks" dxfId="0" priority="1">
      <formula>LEN(TRIM(C4))=0</formula>
    </cfRule>
  </conditionalFormatting>
  <printOptions horizontalCentered="1"/>
  <pageMargins left="0.51181102362204722" right="0.51181102362204722" top="1.1811023622047245" bottom="1.1811023622047245" header="0.31496062992125984" footer="0.31496062992125984"/>
  <pageSetup paperSize="9" scale="74" orientation="portrait" r:id="rId1"/>
  <headerFooter>
    <oddHeader>&amp;L&amp;G&amp;R&amp;G</oddHeader>
    <oddFooter>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S27"/>
  <sheetViews>
    <sheetView workbookViewId="0">
      <selection activeCell="G30" sqref="G30"/>
    </sheetView>
  </sheetViews>
  <sheetFormatPr defaultColWidth="8.85546875" defaultRowHeight="15" x14ac:dyDescent="0.25"/>
  <cols>
    <col min="1" max="1" width="24.42578125" bestFit="1" customWidth="1"/>
    <col min="7" max="7" width="51" bestFit="1" customWidth="1"/>
    <col min="10" max="10" width="22.5703125" bestFit="1" customWidth="1"/>
    <col min="15" max="15" width="35.28515625" customWidth="1"/>
  </cols>
  <sheetData>
    <row r="1" spans="1:19" x14ac:dyDescent="0.25">
      <c r="A1" t="s">
        <v>55</v>
      </c>
      <c r="C1" t="s">
        <v>56</v>
      </c>
      <c r="G1" t="s">
        <v>39</v>
      </c>
      <c r="J1" t="s">
        <v>49</v>
      </c>
      <c r="M1" t="s">
        <v>42</v>
      </c>
      <c r="O1" t="s">
        <v>157</v>
      </c>
      <c r="P1" t="s">
        <v>155</v>
      </c>
      <c r="S1" t="s">
        <v>187</v>
      </c>
    </row>
    <row r="2" spans="1:19" x14ac:dyDescent="0.25">
      <c r="A2" s="15" t="str">
        <f>+'Gantt-Timeline'!A8</f>
        <v>1. Mérföldkő</v>
      </c>
      <c r="C2" s="15" t="str">
        <f>+'Gantt-Timeline'!A9</f>
        <v>1. tevékenység</v>
      </c>
      <c r="G2" t="s">
        <v>57</v>
      </c>
      <c r="J2" s="65" t="s">
        <v>58</v>
      </c>
      <c r="M2" s="75">
        <v>0</v>
      </c>
      <c r="O2" s="108" t="s">
        <v>192</v>
      </c>
      <c r="P2" s="75"/>
      <c r="S2" t="s">
        <v>186</v>
      </c>
    </row>
    <row r="3" spans="1:19" x14ac:dyDescent="0.25">
      <c r="A3" s="15" t="str">
        <f>+'Gantt-Timeline'!A14</f>
        <v>2. Mérföldkő</v>
      </c>
      <c r="C3" s="15" t="str">
        <f>+'Gantt-Timeline'!A10</f>
        <v>2. tevékenység</v>
      </c>
      <c r="J3" s="66" t="s">
        <v>59</v>
      </c>
      <c r="M3" s="75">
        <v>0.05</v>
      </c>
      <c r="O3" s="176" t="s">
        <v>193</v>
      </c>
      <c r="P3" s="75">
        <v>0.5</v>
      </c>
      <c r="S3" s="174">
        <v>0.33</v>
      </c>
    </row>
    <row r="4" spans="1:19" ht="38.25" x14ac:dyDescent="0.25">
      <c r="A4" s="15" t="str">
        <f>+'Gantt-Timeline'!A20</f>
        <v>3. Mérföldkő</v>
      </c>
      <c r="C4" s="15" t="str">
        <f>+'Gantt-Timeline'!A11</f>
        <v>3. tevékenység</v>
      </c>
      <c r="G4" t="s">
        <v>60</v>
      </c>
      <c r="J4" s="67" t="s">
        <v>61</v>
      </c>
      <c r="M4" s="75">
        <v>0.18</v>
      </c>
      <c r="O4" s="108" t="s">
        <v>194</v>
      </c>
      <c r="P4" s="75">
        <v>0.1</v>
      </c>
      <c r="S4" s="174">
        <v>0.14499999999999999</v>
      </c>
    </row>
    <row r="5" spans="1:19" x14ac:dyDescent="0.25">
      <c r="A5" s="15" t="str">
        <f>+'Gantt-Timeline'!A26</f>
        <v>4. Mérföldkő</v>
      </c>
      <c r="C5" s="15" t="str">
        <f>+'Gantt-Timeline'!A12</f>
        <v>4. tevékenység</v>
      </c>
      <c r="J5" t="s">
        <v>62</v>
      </c>
      <c r="M5" s="75">
        <v>0.27</v>
      </c>
      <c r="O5" s="108" t="s">
        <v>156</v>
      </c>
      <c r="P5" s="75">
        <v>0.1</v>
      </c>
      <c r="S5" s="75"/>
    </row>
    <row r="6" spans="1:19" x14ac:dyDescent="0.25">
      <c r="A6" s="15" t="str">
        <f>+'Gantt-Timeline'!A32</f>
        <v>5. Mérföldkő</v>
      </c>
      <c r="C6" s="15" t="str">
        <f>+'Gantt-Timeline'!A13</f>
        <v>5. tevékenység</v>
      </c>
      <c r="G6" t="s">
        <v>45</v>
      </c>
      <c r="J6" s="65" t="s">
        <v>63</v>
      </c>
      <c r="O6" s="176" t="s">
        <v>195</v>
      </c>
      <c r="P6" s="75">
        <v>0.1</v>
      </c>
      <c r="S6" t="s">
        <v>188</v>
      </c>
    </row>
    <row r="7" spans="1:19" x14ac:dyDescent="0.25">
      <c r="C7" s="15" t="str">
        <f>+'Gantt-Timeline'!A15</f>
        <v>1. tevékenység</v>
      </c>
      <c r="G7" t="s">
        <v>64</v>
      </c>
      <c r="O7" s="177"/>
      <c r="P7" s="75"/>
      <c r="S7" t="s">
        <v>186</v>
      </c>
    </row>
    <row r="8" spans="1:19" x14ac:dyDescent="0.25">
      <c r="C8" s="15" t="str">
        <f>+'Gantt-Timeline'!A16</f>
        <v>2. tevékenység</v>
      </c>
      <c r="G8" t="s">
        <v>65</v>
      </c>
      <c r="J8" s="65"/>
      <c r="S8" s="174">
        <v>0.2</v>
      </c>
    </row>
    <row r="9" spans="1:19" x14ac:dyDescent="0.25">
      <c r="C9" s="15" t="str">
        <f>+'Gantt-Timeline'!A17</f>
        <v>3. tevékenység</v>
      </c>
      <c r="G9" t="s">
        <v>112</v>
      </c>
      <c r="S9" s="174">
        <v>0.16</v>
      </c>
    </row>
    <row r="10" spans="1:19" x14ac:dyDescent="0.25">
      <c r="C10" s="15" t="str">
        <f>+'Gantt-Timeline'!A18</f>
        <v>4. tevékenység</v>
      </c>
      <c r="G10" t="s">
        <v>113</v>
      </c>
    </row>
    <row r="11" spans="1:19" x14ac:dyDescent="0.25">
      <c r="C11" s="15" t="str">
        <f>+'Gantt-Timeline'!A19</f>
        <v>5. tevékenység</v>
      </c>
      <c r="G11" t="s">
        <v>148</v>
      </c>
    </row>
    <row r="12" spans="1:19" x14ac:dyDescent="0.25">
      <c r="C12" s="15" t="str">
        <f>+'Gantt-Timeline'!A21</f>
        <v>1. tevékenység</v>
      </c>
      <c r="G12" t="s">
        <v>149</v>
      </c>
    </row>
    <row r="13" spans="1:19" x14ac:dyDescent="0.25">
      <c r="C13" s="15" t="str">
        <f>+'Gantt-Timeline'!A22</f>
        <v>2. tevékenység</v>
      </c>
    </row>
    <row r="14" spans="1:19" x14ac:dyDescent="0.25">
      <c r="C14" s="15" t="str">
        <f>+'Gantt-Timeline'!A23</f>
        <v>3. tevékenység</v>
      </c>
    </row>
    <row r="15" spans="1:19" x14ac:dyDescent="0.25">
      <c r="C15" s="15" t="str">
        <f>+'Gantt-Timeline'!A24</f>
        <v>4. tevékenység</v>
      </c>
    </row>
    <row r="16" spans="1:19" x14ac:dyDescent="0.25">
      <c r="C16" s="15" t="str">
        <f>+'Gantt-Timeline'!A25</f>
        <v>5. tevékenység</v>
      </c>
    </row>
    <row r="17" spans="3:3" x14ac:dyDescent="0.25">
      <c r="C17" s="15" t="str">
        <f>+'Gantt-Timeline'!A27</f>
        <v>1. tevékenység</v>
      </c>
    </row>
    <row r="18" spans="3:3" x14ac:dyDescent="0.25">
      <c r="C18" s="15" t="str">
        <f>+'Gantt-Timeline'!A28</f>
        <v>2. tevékenység</v>
      </c>
    </row>
    <row r="19" spans="3:3" x14ac:dyDescent="0.25">
      <c r="C19" s="15" t="str">
        <f>+'Gantt-Timeline'!A29</f>
        <v>3. tevékenység</v>
      </c>
    </row>
    <row r="20" spans="3:3" x14ac:dyDescent="0.25">
      <c r="C20" s="15" t="str">
        <f>+'Gantt-Timeline'!A30</f>
        <v>4. tevékenység</v>
      </c>
    </row>
    <row r="21" spans="3:3" x14ac:dyDescent="0.25">
      <c r="C21" s="15" t="str">
        <f>+'Gantt-Timeline'!A31</f>
        <v>5. tevékenység</v>
      </c>
    </row>
    <row r="22" spans="3:3" x14ac:dyDescent="0.25">
      <c r="C22" s="15" t="str">
        <f>+'Gantt-Timeline'!A33</f>
        <v>1. tevékenység</v>
      </c>
    </row>
    <row r="23" spans="3:3" x14ac:dyDescent="0.25">
      <c r="C23" s="15" t="str">
        <f>+'Gantt-Timeline'!A34</f>
        <v>2. tevékenység</v>
      </c>
    </row>
    <row r="24" spans="3:3" x14ac:dyDescent="0.25">
      <c r="C24" s="15" t="str">
        <f>+'Gantt-Timeline'!A35</f>
        <v>3. tevékenység</v>
      </c>
    </row>
    <row r="25" spans="3:3" x14ac:dyDescent="0.25">
      <c r="C25" s="15" t="str">
        <f>+'Gantt-Timeline'!A36</f>
        <v>4. tevékenység</v>
      </c>
    </row>
    <row r="26" spans="3:3" x14ac:dyDescent="0.25">
      <c r="C26" s="15" t="str">
        <f>+'Gantt-Timeline'!A37</f>
        <v>5. tevékenység</v>
      </c>
    </row>
    <row r="27" spans="3:3" x14ac:dyDescent="0.25">
      <c r="C27" s="15"/>
    </row>
  </sheetData>
  <sheetProtection algorithmName="SHA-512" hashValue="0HP3v/kddvnRH0BEQZ836RivaO6i1nGnmQyfIL5SL62DUNya/9A5ew+nrIaIinWroKOZuifpYX1/ibqY7hYo3g==" saltValue="2j98+Qjg4mTCCsiHuQgMEA==" spinCount="100000" sheet="1" objects="1" scenarios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1:N26"/>
  <sheetViews>
    <sheetView zoomScale="87" zoomScaleNormal="87" workbookViewId="0">
      <selection activeCell="E12" sqref="E12"/>
    </sheetView>
  </sheetViews>
  <sheetFormatPr defaultColWidth="8.85546875" defaultRowHeight="15" x14ac:dyDescent="0.25"/>
  <cols>
    <col min="1" max="1" width="52" customWidth="1"/>
    <col min="2" max="2" width="21" style="10" bestFit="1" customWidth="1"/>
    <col min="3" max="3" width="16.85546875" bestFit="1" customWidth="1"/>
    <col min="9" max="9" width="92.85546875" style="10" customWidth="1"/>
    <col min="10" max="10" width="17.5703125" bestFit="1" customWidth="1"/>
    <col min="11" max="11" width="63.7109375" customWidth="1"/>
    <col min="12" max="12" width="108" style="73" customWidth="1"/>
    <col min="13" max="14" width="11.42578125" style="14" bestFit="1" customWidth="1"/>
  </cols>
  <sheetData>
    <row r="1" spans="1:11" ht="18.75" x14ac:dyDescent="0.25">
      <c r="A1" s="3" t="s">
        <v>66</v>
      </c>
      <c r="B1" s="7" t="s">
        <v>67</v>
      </c>
      <c r="C1" s="4" t="s">
        <v>68</v>
      </c>
      <c r="I1" s="71" t="s">
        <v>69</v>
      </c>
      <c r="J1" t="s">
        <v>70</v>
      </c>
    </row>
    <row r="2" spans="1:11" x14ac:dyDescent="0.25">
      <c r="A2" s="6" t="s">
        <v>71</v>
      </c>
      <c r="B2" s="8">
        <f>SUM(B3:B4)</f>
        <v>6</v>
      </c>
      <c r="C2" s="5">
        <f>SUM(C3:C4)</f>
        <v>0</v>
      </c>
      <c r="I2" s="68" t="s">
        <v>72</v>
      </c>
    </row>
    <row r="3" spans="1:11" ht="45" x14ac:dyDescent="0.25">
      <c r="A3" s="2" t="s">
        <v>73</v>
      </c>
      <c r="B3" s="9">
        <v>3</v>
      </c>
      <c r="C3" s="1"/>
      <c r="I3" s="69" t="s">
        <v>74</v>
      </c>
      <c r="K3" s="69"/>
    </row>
    <row r="4" spans="1:11" ht="30" x14ac:dyDescent="0.25">
      <c r="A4" s="2" t="s">
        <v>75</v>
      </c>
      <c r="B4" s="9">
        <v>3</v>
      </c>
      <c r="C4" s="1"/>
      <c r="I4" s="69" t="s">
        <v>76</v>
      </c>
    </row>
    <row r="5" spans="1:11" x14ac:dyDescent="0.25">
      <c r="A5" s="6" t="s">
        <v>77</v>
      </c>
      <c r="B5" s="8">
        <f>SUM(B6:B15)</f>
        <v>23</v>
      </c>
      <c r="C5" s="5">
        <f>SUM(C6:C15)</f>
        <v>0</v>
      </c>
      <c r="I5" s="69" t="s">
        <v>78</v>
      </c>
    </row>
    <row r="6" spans="1:11" ht="33" x14ac:dyDescent="0.25">
      <c r="A6" s="2" t="s">
        <v>79</v>
      </c>
      <c r="B6" s="9">
        <v>3</v>
      </c>
      <c r="C6" s="1"/>
      <c r="I6" s="72" t="s">
        <v>80</v>
      </c>
    </row>
    <row r="7" spans="1:11" ht="30" x14ac:dyDescent="0.25">
      <c r="A7" s="2" t="s">
        <v>81</v>
      </c>
      <c r="B7" s="9">
        <v>3</v>
      </c>
      <c r="C7" s="1"/>
      <c r="I7" s="72" t="s">
        <v>82</v>
      </c>
    </row>
    <row r="8" spans="1:11" ht="60" x14ac:dyDescent="0.25">
      <c r="A8" s="2" t="s">
        <v>83</v>
      </c>
      <c r="B8" s="9">
        <v>3</v>
      </c>
      <c r="C8" s="1"/>
      <c r="I8" s="70" t="s">
        <v>84</v>
      </c>
      <c r="K8" t="s">
        <v>85</v>
      </c>
    </row>
    <row r="9" spans="1:11" ht="45" x14ac:dyDescent="0.25">
      <c r="A9" s="64" t="s">
        <v>86</v>
      </c>
      <c r="B9" s="9">
        <v>2</v>
      </c>
      <c r="C9" s="1"/>
      <c r="I9" s="69" t="s">
        <v>87</v>
      </c>
    </row>
    <row r="10" spans="1:11" ht="60" x14ac:dyDescent="0.25">
      <c r="A10" s="2" t="s">
        <v>88</v>
      </c>
      <c r="B10" s="9">
        <v>2</v>
      </c>
      <c r="C10" s="1"/>
      <c r="I10" s="72" t="s">
        <v>89</v>
      </c>
    </row>
    <row r="11" spans="1:11" ht="45" x14ac:dyDescent="0.25">
      <c r="A11" s="2" t="s">
        <v>90</v>
      </c>
      <c r="B11" s="9">
        <v>2</v>
      </c>
      <c r="C11" s="1"/>
      <c r="I11" s="72" t="s">
        <v>91</v>
      </c>
    </row>
    <row r="12" spans="1:11" ht="60" x14ac:dyDescent="0.25">
      <c r="A12" s="64" t="s">
        <v>92</v>
      </c>
      <c r="B12" s="9">
        <v>2</v>
      </c>
      <c r="C12" s="1"/>
      <c r="I12" s="72" t="s">
        <v>93</v>
      </c>
    </row>
    <row r="13" spans="1:11" ht="45" x14ac:dyDescent="0.25">
      <c r="A13" s="2" t="s">
        <v>94</v>
      </c>
      <c r="B13" s="9">
        <v>2</v>
      </c>
      <c r="C13" s="1"/>
      <c r="I13" s="72" t="s">
        <v>95</v>
      </c>
    </row>
    <row r="14" spans="1:11" ht="60" x14ac:dyDescent="0.25">
      <c r="A14" s="2" t="s">
        <v>96</v>
      </c>
      <c r="B14" s="9">
        <v>2</v>
      </c>
      <c r="C14" s="1"/>
      <c r="I14" s="72" t="s">
        <v>97</v>
      </c>
    </row>
    <row r="15" spans="1:11" ht="75" x14ac:dyDescent="0.25">
      <c r="A15" s="2" t="s">
        <v>98</v>
      </c>
      <c r="B15" s="9">
        <v>2</v>
      </c>
      <c r="C15" s="1"/>
      <c r="I15" s="69" t="s">
        <v>99</v>
      </c>
    </row>
    <row r="16" spans="1:11" x14ac:dyDescent="0.25">
      <c r="A16" s="6" t="s">
        <v>100</v>
      </c>
      <c r="B16" s="8">
        <f>SUM(B17:B22)</f>
        <v>30</v>
      </c>
      <c r="C16" s="5">
        <f>SUM(C17:C22)</f>
        <v>0</v>
      </c>
      <c r="I16" s="69" t="s">
        <v>101</v>
      </c>
    </row>
    <row r="17" spans="1:9" ht="75" x14ac:dyDescent="0.25">
      <c r="A17" s="2" t="s">
        <v>102</v>
      </c>
      <c r="B17" s="9">
        <v>5</v>
      </c>
      <c r="C17" s="1"/>
      <c r="I17" s="70" t="s">
        <v>103</v>
      </c>
    </row>
    <row r="18" spans="1:9" ht="60" x14ac:dyDescent="0.25">
      <c r="A18" s="2" t="s">
        <v>104</v>
      </c>
      <c r="B18" s="9">
        <v>5</v>
      </c>
      <c r="C18" s="1"/>
      <c r="I18" s="69" t="s">
        <v>105</v>
      </c>
    </row>
    <row r="19" spans="1:9" ht="30" x14ac:dyDescent="0.25">
      <c r="A19" s="2" t="s">
        <v>106</v>
      </c>
      <c r="B19" s="9">
        <v>5</v>
      </c>
      <c r="C19" s="1"/>
    </row>
    <row r="20" spans="1:9" ht="30" x14ac:dyDescent="0.25">
      <c r="A20" s="2" t="s">
        <v>107</v>
      </c>
      <c r="B20" s="9">
        <v>5</v>
      </c>
      <c r="C20" s="1"/>
    </row>
    <row r="21" spans="1:9" ht="45" x14ac:dyDescent="0.25">
      <c r="A21" s="2" t="s">
        <v>108</v>
      </c>
      <c r="B21" s="9">
        <v>5</v>
      </c>
      <c r="C21" s="1"/>
    </row>
    <row r="22" spans="1:9" ht="90" x14ac:dyDescent="0.25">
      <c r="A22" s="2" t="s">
        <v>109</v>
      </c>
      <c r="B22" s="9">
        <v>5</v>
      </c>
      <c r="C22" s="1"/>
    </row>
    <row r="23" spans="1:9" ht="15.75" thickBot="1" x14ac:dyDescent="0.3">
      <c r="A23" s="11" t="s">
        <v>43</v>
      </c>
      <c r="B23" s="12">
        <f>+B16+B5+B2</f>
        <v>59</v>
      </c>
      <c r="C23" s="13">
        <f>SUM(C2,C5,C16)</f>
        <v>0</v>
      </c>
    </row>
    <row r="26" spans="1:9" x14ac:dyDescent="0.25">
      <c r="I26" s="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115" zoomScaleNormal="100" zoomScaleSheetLayoutView="115" workbookViewId="0"/>
  </sheetViews>
  <sheetFormatPr defaultColWidth="8.85546875" defaultRowHeight="15" x14ac:dyDescent="0.25"/>
  <cols>
    <col min="1" max="1" width="138.5703125" customWidth="1"/>
  </cols>
  <sheetData>
    <row r="1" spans="1:1" ht="345" x14ac:dyDescent="0.25">
      <c r="A1" s="74" t="s">
        <v>110</v>
      </c>
    </row>
  </sheetData>
  <sheetProtection algorithmName="SHA-512" hashValue="VLLayNTw7Jp5FfE0W7Deqay5bl+m1rgzZCgDzqNkWR8t6TPLzxXwmaJQ3Asn/KOan09AifMEDEJYacosssixfQ==" saltValue="LRYZlIi14onM+23WYr6JPA==" spinCount="100000" sheet="1" objects="1" scenarios="1"/>
  <printOptions horizontalCentered="1"/>
  <pageMargins left="0.51181102362204722" right="0.51181102362204722" top="1.5748031496062993" bottom="1.3779527559055118" header="0.31496062992125984" footer="0.31496062992125984"/>
  <pageSetup paperSize="9" orientation="portrait" r:id="rId1"/>
  <headerFooter>
    <oddHeader>&amp;L&amp;G&amp;R&amp;G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/>
  <dimension ref="A1:D22"/>
  <sheetViews>
    <sheetView view="pageBreakPreview" zoomScaleNormal="120" zoomScaleSheetLayoutView="100" workbookViewId="0">
      <selection activeCell="B2" sqref="B2:D2"/>
    </sheetView>
  </sheetViews>
  <sheetFormatPr defaultColWidth="8.85546875" defaultRowHeight="15" x14ac:dyDescent="0.25"/>
  <cols>
    <col min="1" max="1" width="45.42578125" style="10" customWidth="1"/>
    <col min="2" max="2" width="5.42578125" style="87" customWidth="1"/>
    <col min="3" max="3" width="2.140625" style="87" customWidth="1"/>
    <col min="4" max="4" width="49.85546875" style="87" customWidth="1"/>
    <col min="5" max="5" width="8.85546875" style="10"/>
    <col min="6" max="8" width="9.140625" style="10" customWidth="1"/>
    <col min="9" max="16384" width="8.85546875" style="10"/>
  </cols>
  <sheetData>
    <row r="1" spans="1:4" ht="14.45" customHeight="1" x14ac:dyDescent="0.25">
      <c r="A1" s="190" t="s">
        <v>0</v>
      </c>
      <c r="B1" s="190"/>
      <c r="C1" s="190"/>
      <c r="D1" s="190"/>
    </row>
    <row r="2" spans="1:4" ht="45.95" customHeight="1" x14ac:dyDescent="0.25">
      <c r="A2" s="83" t="s">
        <v>1</v>
      </c>
      <c r="B2" s="194"/>
      <c r="C2" s="194"/>
      <c r="D2" s="194"/>
    </row>
    <row r="3" spans="1:4" x14ac:dyDescent="0.25">
      <c r="A3" s="83" t="s">
        <v>2</v>
      </c>
      <c r="B3" s="194"/>
      <c r="C3" s="194"/>
      <c r="D3" s="194"/>
    </row>
    <row r="4" spans="1:4" x14ac:dyDescent="0.25">
      <c r="A4" s="83" t="s">
        <v>3</v>
      </c>
      <c r="B4" s="194"/>
      <c r="C4" s="194"/>
      <c r="D4" s="194"/>
    </row>
    <row r="5" spans="1:4" x14ac:dyDescent="0.25">
      <c r="A5" s="83" t="s">
        <v>4</v>
      </c>
      <c r="B5" s="194"/>
      <c r="C5" s="194"/>
      <c r="D5" s="194"/>
    </row>
    <row r="6" spans="1:4" s="87" customFormat="1" ht="15.75" thickBot="1" x14ac:dyDescent="0.3">
      <c r="A6" s="107" t="s">
        <v>154</v>
      </c>
      <c r="B6" s="194"/>
      <c r="C6" s="194"/>
      <c r="D6" s="194"/>
    </row>
    <row r="7" spans="1:4" ht="15.75" thickBot="1" x14ac:dyDescent="0.3">
      <c r="A7" s="191" t="s">
        <v>5</v>
      </c>
      <c r="B7" s="192"/>
      <c r="C7" s="192"/>
      <c r="D7" s="193"/>
    </row>
    <row r="8" spans="1:4" x14ac:dyDescent="0.25">
      <c r="A8" s="88" t="s">
        <v>6</v>
      </c>
      <c r="B8" s="89"/>
      <c r="C8" s="89"/>
      <c r="D8" s="90" t="s">
        <v>7</v>
      </c>
    </row>
    <row r="9" spans="1:4" ht="15.75" thickBot="1" x14ac:dyDescent="0.3">
      <c r="A9" s="91"/>
      <c r="B9" s="92"/>
      <c r="C9" s="92"/>
      <c r="D9" s="93" t="s">
        <v>8</v>
      </c>
    </row>
    <row r="11" spans="1:4" x14ac:dyDescent="0.25">
      <c r="A11" s="155" t="s">
        <v>165</v>
      </c>
      <c r="B11" s="183"/>
      <c r="C11" s="184"/>
      <c r="D11" s="156" t="s">
        <v>166</v>
      </c>
    </row>
    <row r="12" spans="1:4" x14ac:dyDescent="0.25">
      <c r="A12" s="155" t="s">
        <v>176</v>
      </c>
      <c r="B12" s="189">
        <f>+Költségösszesítő!G36</f>
        <v>0</v>
      </c>
      <c r="C12" s="189"/>
      <c r="D12" s="189"/>
    </row>
    <row r="13" spans="1:4" ht="14.45" customHeight="1" x14ac:dyDescent="0.25">
      <c r="A13" s="85" t="s">
        <v>170</v>
      </c>
      <c r="B13" s="154" t="str">
        <f>IF((AND(C15=1,C17=1)),"Igen","Nem")</f>
        <v>Nem</v>
      </c>
      <c r="C13" s="163">
        <f>IF(B13="Nem",0,1)</f>
        <v>0</v>
      </c>
      <c r="D13" s="185" t="str">
        <f>IF(OR(AND(C15=1,C17=1),AND(C16=1,C18=1)),"A projekt teljes költségvetése és futamideje megfelel a pályázat kiírásnak.","Ezzel a futamidővel és költségvetéssel a projekt nem támogatható!")</f>
        <v>Ezzel a futamidővel és költségvetéssel a projekt nem támogatható!</v>
      </c>
    </row>
    <row r="14" spans="1:4" x14ac:dyDescent="0.25">
      <c r="A14" s="157" t="s">
        <v>171</v>
      </c>
      <c r="B14" s="154" t="str">
        <f>IF((AND(C16=1,C18=1)),"Igen","Nem")</f>
        <v>Nem</v>
      </c>
      <c r="C14" s="163">
        <f>IF(B14="Nem",0,1)</f>
        <v>0</v>
      </c>
      <c r="D14" s="186"/>
    </row>
    <row r="15" spans="1:4" ht="27" hidden="1" customHeight="1" x14ac:dyDescent="0.25">
      <c r="A15" s="85" t="s">
        <v>172</v>
      </c>
      <c r="B15" s="154" t="str">
        <f t="shared" ref="B15" si="0">IF(C15=1,"Igen","Nem")</f>
        <v>Nem</v>
      </c>
      <c r="C15" s="163">
        <f>IF(AND($B$11&gt;=6,$B$11&lt;=12),1,0)</f>
        <v>0</v>
      </c>
      <c r="D15" s="164"/>
    </row>
    <row r="16" spans="1:4" ht="27" hidden="1" customHeight="1" x14ac:dyDescent="0.25">
      <c r="A16" s="85" t="s">
        <v>173</v>
      </c>
      <c r="B16" s="154" t="str">
        <f>IF(C16=1,"Igen","Nem")</f>
        <v>Nem</v>
      </c>
      <c r="C16" s="163">
        <f>IF(AND($B$11&gt;=12,$B$11&lt;=18),1,0)</f>
        <v>0</v>
      </c>
      <c r="D16" s="164"/>
    </row>
    <row r="17" spans="1:4" ht="27" hidden="1" customHeight="1" x14ac:dyDescent="0.25">
      <c r="A17" s="85" t="s">
        <v>174</v>
      </c>
      <c r="B17" s="154" t="str">
        <f t="shared" ref="B17:B18" si="1">IF(C17=1,"Igen","Nem")</f>
        <v>Nem</v>
      </c>
      <c r="C17" s="163">
        <f>IF(AND($B$12&gt;=5000000,$B$12&lt;=20000000),1,0)</f>
        <v>0</v>
      </c>
      <c r="D17" s="164"/>
    </row>
    <row r="18" spans="1:4" ht="27" hidden="1" customHeight="1" x14ac:dyDescent="0.25">
      <c r="A18" s="85" t="s">
        <v>175</v>
      </c>
      <c r="B18" s="154" t="str">
        <f t="shared" si="1"/>
        <v>Nem</v>
      </c>
      <c r="C18" s="163">
        <f>IF(AND($B$12&gt;=25000000,$B$12&lt;=50000000),1,0)</f>
        <v>0</v>
      </c>
      <c r="D18" s="164"/>
    </row>
    <row r="19" spans="1:4" hidden="1" x14ac:dyDescent="0.25">
      <c r="A19" s="85"/>
      <c r="B19" s="159"/>
      <c r="C19" s="160"/>
      <c r="D19" s="161"/>
    </row>
    <row r="20" spans="1:4" s="87" customFormat="1" ht="29.1" customHeight="1" x14ac:dyDescent="0.25">
      <c r="A20" s="158" t="s">
        <v>168</v>
      </c>
      <c r="B20" s="162">
        <f>IF(OR($C15=1,$C16=1),1,0)</f>
        <v>0</v>
      </c>
      <c r="C20" s="187" t="str">
        <f>IF(OR($C15=1,$C16=1),"OK. A projekt futamideje 6-18 hónap közötti.","HIBA: A projektek futamideje 6-18 hónap lehet!")</f>
        <v>HIBA: A projektek futamideje 6-18 hónap lehet!</v>
      </c>
      <c r="D20" s="188"/>
    </row>
    <row r="21" spans="1:4" s="87" customFormat="1" ht="29.1" customHeight="1" x14ac:dyDescent="0.25">
      <c r="A21" s="158" t="s">
        <v>169</v>
      </c>
      <c r="B21" s="162">
        <f>IF(OR($C17=1,$C18=1),1,0)</f>
        <v>0</v>
      </c>
      <c r="C21" s="187" t="str">
        <f>IF(OR($C17=1,$C18=1),"OK. A projekt költségvetése megfelel a pályázati kiírásnak.","HIBA: A projektek költségvetése 5-20 millió vagy 25-50 millió forint közötti lehet!")</f>
        <v>HIBA: A projektek költségvetése 5-20 millió vagy 25-50 millió forint közötti lehet!</v>
      </c>
      <c r="D21" s="188"/>
    </row>
    <row r="22" spans="1:4" s="87" customFormat="1" ht="29.1" customHeight="1" x14ac:dyDescent="0.25">
      <c r="A22" s="158" t="s">
        <v>167</v>
      </c>
      <c r="B22" s="162">
        <f>IF(OR(AND(C15=1,C17=1),AND(C16=1,C18=1)),1,0)</f>
        <v>0</v>
      </c>
      <c r="C22" s="187" t="str">
        <f>IF(OR(AND(C15=1,C17=1),AND(C16=1,C18=1)),"Igen.","HIBA: A projektek futamideje nincs összhangban a költségvetés mértékével!")</f>
        <v>HIBA: A projektek futamideje nincs összhangban a költségvetés mértékével!</v>
      </c>
      <c r="D22" s="188"/>
    </row>
  </sheetData>
  <mergeCells count="13">
    <mergeCell ref="A1:D1"/>
    <mergeCell ref="A7:D7"/>
    <mergeCell ref="B2:D2"/>
    <mergeCell ref="B3:D3"/>
    <mergeCell ref="B4:D4"/>
    <mergeCell ref="B5:D5"/>
    <mergeCell ref="B6:D6"/>
    <mergeCell ref="B11:C11"/>
    <mergeCell ref="D13:D14"/>
    <mergeCell ref="C22:D22"/>
    <mergeCell ref="C21:D21"/>
    <mergeCell ref="C20:D20"/>
    <mergeCell ref="B12:D12"/>
  </mergeCells>
  <phoneticPr fontId="16" type="noConversion"/>
  <conditionalFormatting sqref="B2:C6">
    <cfRule type="containsBlanks" dxfId="54" priority="23">
      <formula>LEN(TRIM(B2))=0</formula>
    </cfRule>
  </conditionalFormatting>
  <conditionalFormatting sqref="B11:C11">
    <cfRule type="containsBlanks" dxfId="53" priority="12">
      <formula>LEN(TRIM(B11))=0</formula>
    </cfRule>
    <cfRule type="expression" dxfId="52" priority="13">
      <formula>$B$11&gt;18</formula>
    </cfRule>
    <cfRule type="expression" dxfId="51" priority="24">
      <formula>$B$11&lt;6</formula>
    </cfRule>
  </conditionalFormatting>
  <conditionalFormatting sqref="B12:D12">
    <cfRule type="containsBlanks" dxfId="50" priority="10">
      <formula>LEN(TRIM(B12))=0</formula>
    </cfRule>
    <cfRule type="expression" dxfId="49" priority="14">
      <formula>$B$12&gt;50000000</formula>
    </cfRule>
    <cfRule type="expression" dxfId="48" priority="15">
      <formula>20000000&lt;$B$12&lt;25000000</formula>
    </cfRule>
    <cfRule type="expression" dxfId="47" priority="16">
      <formula>$B$12&lt;5000000</formula>
    </cfRule>
  </conditionalFormatting>
  <conditionalFormatting sqref="C13:C18">
    <cfRule type="expression" dxfId="46" priority="30">
      <formula>$B$13=$C$20</formula>
    </cfRule>
  </conditionalFormatting>
  <conditionalFormatting sqref="C20:D20">
    <cfRule type="expression" dxfId="45" priority="9">
      <formula>$B20=0</formula>
    </cfRule>
  </conditionalFormatting>
  <conditionalFormatting sqref="C21:D22">
    <cfRule type="expression" dxfId="44" priority="6">
      <formula>B21=0</formula>
    </cfRule>
  </conditionalFormatting>
  <conditionalFormatting sqref="D13">
    <cfRule type="expression" dxfId="43" priority="18">
      <formula>$C13+C14=0</formula>
    </cfRule>
  </conditionalFormatting>
  <conditionalFormatting sqref="D13:D14">
    <cfRule type="expression" dxfId="42" priority="17">
      <formula>$C$13+$C$14=1</formula>
    </cfRule>
  </conditionalFormatting>
  <pageMargins left="0.70866141732283472" right="0.70866141732283472" top="1.5748031496062993" bottom="0.74803149606299213" header="0.31496062992125984" footer="0.31496062992125984"/>
  <pageSetup paperSize="9" scale="85" orientation="portrait" r:id="rId1"/>
  <headerFooter>
    <oddHeader>&amp;L&amp;G&amp;R&amp;G</oddHeader>
    <oddFooter>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0</xdr:col>
                    <xdr:colOff>3190875</xdr:colOff>
                    <xdr:row>6</xdr:row>
                    <xdr:rowOff>0</xdr:rowOff>
                  </from>
                  <to>
                    <xdr:col>3</xdr:col>
                    <xdr:colOff>352425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0</xdr:col>
                    <xdr:colOff>3190875</xdr:colOff>
                    <xdr:row>6</xdr:row>
                    <xdr:rowOff>0</xdr:rowOff>
                  </from>
                  <to>
                    <xdr:col>3</xdr:col>
                    <xdr:colOff>352425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0</xdr:col>
                    <xdr:colOff>3171825</xdr:colOff>
                    <xdr:row>6</xdr:row>
                    <xdr:rowOff>0</xdr:rowOff>
                  </from>
                  <to>
                    <xdr:col>3</xdr:col>
                    <xdr:colOff>342900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0</xdr:col>
                    <xdr:colOff>3171825</xdr:colOff>
                    <xdr:row>6</xdr:row>
                    <xdr:rowOff>0</xdr:rowOff>
                  </from>
                  <to>
                    <xdr:col>3</xdr:col>
                    <xdr:colOff>342900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0</xdr:col>
                    <xdr:colOff>3171825</xdr:colOff>
                    <xdr:row>6</xdr:row>
                    <xdr:rowOff>0</xdr:rowOff>
                  </from>
                  <to>
                    <xdr:col>3</xdr:col>
                    <xdr:colOff>342900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0</xdr:col>
                    <xdr:colOff>3190875</xdr:colOff>
                    <xdr:row>6</xdr:row>
                    <xdr:rowOff>0</xdr:rowOff>
                  </from>
                  <to>
                    <xdr:col>3</xdr:col>
                    <xdr:colOff>352425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0</xdr:col>
                    <xdr:colOff>3190875</xdr:colOff>
                    <xdr:row>6</xdr:row>
                    <xdr:rowOff>0</xdr:rowOff>
                  </from>
                  <to>
                    <xdr:col>3</xdr:col>
                    <xdr:colOff>352425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0</xdr:col>
                    <xdr:colOff>3190875</xdr:colOff>
                    <xdr:row>6</xdr:row>
                    <xdr:rowOff>0</xdr:rowOff>
                  </from>
                  <to>
                    <xdr:col>3</xdr:col>
                    <xdr:colOff>352425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3" name="Option Button 13">
              <controlPr defaultSize="0" autoFill="0" autoLine="0" autoPict="0">
                <anchor moveWithCells="1">
                  <from>
                    <xdr:col>0</xdr:col>
                    <xdr:colOff>3171825</xdr:colOff>
                    <xdr:row>6</xdr:row>
                    <xdr:rowOff>161925</xdr:rowOff>
                  </from>
                  <to>
                    <xdr:col>1</xdr:col>
                    <xdr:colOff>219075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4" name="Option Button 15">
              <controlPr defaultSize="0" autoFill="0" autoLine="0" autoPict="0">
                <anchor moveWithCells="1">
                  <from>
                    <xdr:col>0</xdr:col>
                    <xdr:colOff>3171825</xdr:colOff>
                    <xdr:row>7</xdr:row>
                    <xdr:rowOff>180975</xdr:rowOff>
                  </from>
                  <to>
                    <xdr:col>1</xdr:col>
                    <xdr:colOff>219075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FS37"/>
  <sheetViews>
    <sheetView view="pageBreakPreview" zoomScale="60" zoomScaleNormal="100" workbookViewId="0">
      <selection activeCell="Y29" sqref="Y29"/>
    </sheetView>
  </sheetViews>
  <sheetFormatPr defaultColWidth="8.85546875" defaultRowHeight="15" x14ac:dyDescent="0.25"/>
  <cols>
    <col min="1" max="1" width="55.42578125" customWidth="1"/>
    <col min="2" max="2" width="10.140625" bestFit="1" customWidth="1"/>
    <col min="3" max="35" width="3.42578125" bestFit="1" customWidth="1"/>
    <col min="36" max="36" width="3.42578125" customWidth="1"/>
    <col min="37" max="49" width="3.42578125" bestFit="1" customWidth="1"/>
    <col min="50" max="175" width="3.42578125" customWidth="1"/>
  </cols>
  <sheetData>
    <row r="1" spans="1:175" x14ac:dyDescent="0.25">
      <c r="A1" s="51" t="s">
        <v>9</v>
      </c>
      <c r="B1" s="211">
        <f>+Projektadatok!B2</f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</row>
    <row r="2" spans="1:175" x14ac:dyDescent="0.25">
      <c r="A2" s="51" t="s">
        <v>10</v>
      </c>
      <c r="B2" s="211">
        <f>+Projektadatok!B3</f>
        <v>0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</row>
    <row r="3" spans="1:175" ht="15.75" thickBot="1" x14ac:dyDescent="0.3"/>
    <row r="4" spans="1:175" ht="27" thickBot="1" x14ac:dyDescent="0.3">
      <c r="A4" s="203">
        <f>+Projektadatok!B2</f>
        <v>0</v>
      </c>
      <c r="B4" s="204"/>
      <c r="C4" s="195">
        <v>2025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6"/>
      <c r="T4" s="207">
        <v>2026</v>
      </c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9"/>
      <c r="BT4" s="207">
        <v>2027</v>
      </c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9"/>
      <c r="DT4" s="207">
        <v>2028</v>
      </c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9"/>
    </row>
    <row r="5" spans="1:175" ht="27" thickBot="1" x14ac:dyDescent="0.3">
      <c r="A5" s="205"/>
      <c r="B5" s="204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0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9"/>
      <c r="BT5" s="30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9"/>
      <c r="DT5" s="30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9"/>
    </row>
    <row r="6" spans="1:175" ht="18.75" x14ac:dyDescent="0.25">
      <c r="A6" s="197" t="s">
        <v>11</v>
      </c>
      <c r="B6" s="199" t="s">
        <v>12</v>
      </c>
      <c r="C6" s="201" t="s">
        <v>13</v>
      </c>
      <c r="D6" s="202"/>
      <c r="E6" s="202"/>
      <c r="F6" s="202"/>
      <c r="G6" s="201" t="s">
        <v>14</v>
      </c>
      <c r="H6" s="202"/>
      <c r="I6" s="202"/>
      <c r="J6" s="202"/>
      <c r="K6" s="202"/>
      <c r="L6" s="201" t="s">
        <v>15</v>
      </c>
      <c r="M6" s="202"/>
      <c r="N6" s="202"/>
      <c r="O6" s="202"/>
      <c r="P6" s="201" t="s">
        <v>16</v>
      </c>
      <c r="Q6" s="202"/>
      <c r="R6" s="202"/>
      <c r="S6" s="202"/>
      <c r="T6" s="201" t="s">
        <v>17</v>
      </c>
      <c r="U6" s="202"/>
      <c r="V6" s="202"/>
      <c r="W6" s="202"/>
      <c r="X6" s="206"/>
      <c r="Y6" s="201" t="s">
        <v>18</v>
      </c>
      <c r="Z6" s="202"/>
      <c r="AA6" s="202"/>
      <c r="AB6" s="210"/>
      <c r="AC6" s="202" t="s">
        <v>19</v>
      </c>
      <c r="AD6" s="202"/>
      <c r="AE6" s="202"/>
      <c r="AF6" s="206"/>
      <c r="AG6" s="201" t="s">
        <v>20</v>
      </c>
      <c r="AH6" s="202"/>
      <c r="AI6" s="202"/>
      <c r="AJ6" s="206"/>
      <c r="AK6" s="201" t="s">
        <v>21</v>
      </c>
      <c r="AL6" s="202"/>
      <c r="AM6" s="202"/>
      <c r="AN6" s="206"/>
      <c r="AO6" s="201" t="s">
        <v>22</v>
      </c>
      <c r="AP6" s="202"/>
      <c r="AQ6" s="202"/>
      <c r="AR6" s="206"/>
      <c r="AS6" s="201" t="s">
        <v>23</v>
      </c>
      <c r="AT6" s="202"/>
      <c r="AU6" s="202"/>
      <c r="AV6" s="202"/>
      <c r="AW6" s="206"/>
      <c r="AX6" s="201" t="s">
        <v>24</v>
      </c>
      <c r="AY6" s="202"/>
      <c r="AZ6" s="202"/>
      <c r="BA6" s="210"/>
      <c r="BB6" s="202" t="s">
        <v>13</v>
      </c>
      <c r="BC6" s="202"/>
      <c r="BD6" s="202"/>
      <c r="BE6" s="202"/>
      <c r="BF6" s="206"/>
      <c r="BG6" s="201" t="s">
        <v>14</v>
      </c>
      <c r="BH6" s="202"/>
      <c r="BI6" s="202"/>
      <c r="BJ6" s="202"/>
      <c r="BK6" s="206"/>
      <c r="BL6" s="201" t="s">
        <v>15</v>
      </c>
      <c r="BM6" s="202"/>
      <c r="BN6" s="202"/>
      <c r="BO6" s="206"/>
      <c r="BP6" s="201" t="s">
        <v>16</v>
      </c>
      <c r="BQ6" s="202"/>
      <c r="BR6" s="202"/>
      <c r="BS6" s="206"/>
      <c r="BT6" s="201" t="s">
        <v>17</v>
      </c>
      <c r="BU6" s="202"/>
      <c r="BV6" s="202"/>
      <c r="BW6" s="202"/>
      <c r="BX6" s="206"/>
      <c r="BY6" s="201" t="s">
        <v>18</v>
      </c>
      <c r="BZ6" s="202"/>
      <c r="CA6" s="202"/>
      <c r="CB6" s="210"/>
      <c r="CC6" s="202" t="s">
        <v>19</v>
      </c>
      <c r="CD6" s="202"/>
      <c r="CE6" s="202"/>
      <c r="CF6" s="206"/>
      <c r="CG6" s="201" t="s">
        <v>20</v>
      </c>
      <c r="CH6" s="202"/>
      <c r="CI6" s="202"/>
      <c r="CJ6" s="206"/>
      <c r="CK6" s="201" t="s">
        <v>21</v>
      </c>
      <c r="CL6" s="202"/>
      <c r="CM6" s="202"/>
      <c r="CN6" s="206"/>
      <c r="CO6" s="201" t="s">
        <v>22</v>
      </c>
      <c r="CP6" s="202"/>
      <c r="CQ6" s="202"/>
      <c r="CR6" s="206"/>
      <c r="CS6" s="201" t="s">
        <v>23</v>
      </c>
      <c r="CT6" s="202"/>
      <c r="CU6" s="202"/>
      <c r="CV6" s="202"/>
      <c r="CW6" s="206"/>
      <c r="CX6" s="201" t="s">
        <v>24</v>
      </c>
      <c r="CY6" s="202"/>
      <c r="CZ6" s="202"/>
      <c r="DA6" s="210"/>
      <c r="DB6" s="202" t="s">
        <v>13</v>
      </c>
      <c r="DC6" s="202"/>
      <c r="DD6" s="202"/>
      <c r="DE6" s="202"/>
      <c r="DF6" s="206"/>
      <c r="DG6" s="201" t="s">
        <v>14</v>
      </c>
      <c r="DH6" s="202"/>
      <c r="DI6" s="202"/>
      <c r="DJ6" s="202"/>
      <c r="DK6" s="206"/>
      <c r="DL6" s="201" t="s">
        <v>15</v>
      </c>
      <c r="DM6" s="202"/>
      <c r="DN6" s="202"/>
      <c r="DO6" s="206"/>
      <c r="DP6" s="201" t="s">
        <v>16</v>
      </c>
      <c r="DQ6" s="202"/>
      <c r="DR6" s="202"/>
      <c r="DS6" s="206"/>
      <c r="DT6" s="201" t="s">
        <v>17</v>
      </c>
      <c r="DU6" s="202"/>
      <c r="DV6" s="202"/>
      <c r="DW6" s="202"/>
      <c r="DX6" s="206"/>
      <c r="DY6" s="201" t="s">
        <v>18</v>
      </c>
      <c r="DZ6" s="202"/>
      <c r="EA6" s="202"/>
      <c r="EB6" s="210"/>
      <c r="EC6" s="202" t="s">
        <v>19</v>
      </c>
      <c r="ED6" s="202"/>
      <c r="EE6" s="202"/>
      <c r="EF6" s="206"/>
      <c r="EG6" s="201" t="s">
        <v>20</v>
      </c>
      <c r="EH6" s="202"/>
      <c r="EI6" s="202"/>
      <c r="EJ6" s="206"/>
      <c r="EK6" s="201" t="s">
        <v>21</v>
      </c>
      <c r="EL6" s="202"/>
      <c r="EM6" s="202"/>
      <c r="EN6" s="206"/>
      <c r="EO6" s="201" t="s">
        <v>22</v>
      </c>
      <c r="EP6" s="202"/>
      <c r="EQ6" s="202"/>
      <c r="ER6" s="206"/>
      <c r="ES6" s="201" t="s">
        <v>23</v>
      </c>
      <c r="ET6" s="202"/>
      <c r="EU6" s="202"/>
      <c r="EV6" s="202"/>
      <c r="EW6" s="206"/>
      <c r="EX6" s="201" t="s">
        <v>24</v>
      </c>
      <c r="EY6" s="202"/>
      <c r="EZ6" s="202"/>
      <c r="FA6" s="210"/>
      <c r="FB6" s="202" t="s">
        <v>13</v>
      </c>
      <c r="FC6" s="202"/>
      <c r="FD6" s="202"/>
      <c r="FE6" s="202"/>
      <c r="FF6" s="206"/>
      <c r="FG6" s="201" t="s">
        <v>14</v>
      </c>
      <c r="FH6" s="202"/>
      <c r="FI6" s="202"/>
      <c r="FJ6" s="202"/>
      <c r="FK6" s="206"/>
      <c r="FL6" s="201" t="s">
        <v>15</v>
      </c>
      <c r="FM6" s="202"/>
      <c r="FN6" s="202"/>
      <c r="FO6" s="206"/>
      <c r="FP6" s="201" t="s">
        <v>16</v>
      </c>
      <c r="FQ6" s="202"/>
      <c r="FR6" s="202"/>
      <c r="FS6" s="206"/>
    </row>
    <row r="7" spans="1:175" ht="18.75" x14ac:dyDescent="0.25">
      <c r="A7" s="198"/>
      <c r="B7" s="200"/>
      <c r="C7" s="31">
        <v>1</v>
      </c>
      <c r="D7" s="32">
        <v>2</v>
      </c>
      <c r="E7" s="32">
        <v>3</v>
      </c>
      <c r="F7" s="33">
        <v>4</v>
      </c>
      <c r="G7" s="31">
        <v>1</v>
      </c>
      <c r="H7" s="32">
        <v>2</v>
      </c>
      <c r="I7" s="32">
        <v>3</v>
      </c>
      <c r="J7" s="32">
        <v>4</v>
      </c>
      <c r="K7" s="33">
        <v>5</v>
      </c>
      <c r="L7" s="31">
        <v>1</v>
      </c>
      <c r="M7" s="32">
        <v>2</v>
      </c>
      <c r="N7" s="32">
        <v>3</v>
      </c>
      <c r="O7" s="33">
        <v>4</v>
      </c>
      <c r="P7" s="31">
        <v>1</v>
      </c>
      <c r="Q7" s="32">
        <v>2</v>
      </c>
      <c r="R7" s="32">
        <v>3</v>
      </c>
      <c r="S7" s="33">
        <v>4</v>
      </c>
      <c r="T7" s="34">
        <v>1</v>
      </c>
      <c r="U7" s="35">
        <v>2</v>
      </c>
      <c r="V7" s="36">
        <v>3</v>
      </c>
      <c r="W7" s="35">
        <v>4</v>
      </c>
      <c r="X7" s="37">
        <v>5</v>
      </c>
      <c r="Y7" s="34">
        <v>1</v>
      </c>
      <c r="Z7" s="35">
        <v>2</v>
      </c>
      <c r="AA7" s="35">
        <v>3</v>
      </c>
      <c r="AB7" s="38">
        <v>4</v>
      </c>
      <c r="AC7" s="36">
        <v>1</v>
      </c>
      <c r="AD7" s="35">
        <v>2</v>
      </c>
      <c r="AE7" s="35">
        <v>3</v>
      </c>
      <c r="AF7" s="37">
        <v>4</v>
      </c>
      <c r="AG7" s="34">
        <v>1</v>
      </c>
      <c r="AH7" s="35">
        <v>2</v>
      </c>
      <c r="AI7" s="35">
        <v>3</v>
      </c>
      <c r="AJ7" s="37">
        <v>4</v>
      </c>
      <c r="AK7" s="34">
        <v>1</v>
      </c>
      <c r="AL7" s="35">
        <v>2</v>
      </c>
      <c r="AM7" s="39">
        <v>3</v>
      </c>
      <c r="AN7" s="37">
        <v>4</v>
      </c>
      <c r="AO7" s="34">
        <v>1</v>
      </c>
      <c r="AP7" s="35">
        <v>2</v>
      </c>
      <c r="AQ7" s="32">
        <v>3</v>
      </c>
      <c r="AR7" s="40">
        <v>4</v>
      </c>
      <c r="AS7" s="31">
        <v>1</v>
      </c>
      <c r="AT7" s="32">
        <v>2</v>
      </c>
      <c r="AU7" s="32">
        <v>3</v>
      </c>
      <c r="AV7" s="32">
        <v>4</v>
      </c>
      <c r="AW7" s="40">
        <v>5</v>
      </c>
      <c r="AX7" s="31">
        <v>1</v>
      </c>
      <c r="AY7" s="32">
        <v>2</v>
      </c>
      <c r="AZ7" s="32">
        <v>3</v>
      </c>
      <c r="BA7" s="41">
        <v>4</v>
      </c>
      <c r="BB7" s="42">
        <v>1</v>
      </c>
      <c r="BC7" s="32">
        <v>2</v>
      </c>
      <c r="BD7" s="32">
        <v>3</v>
      </c>
      <c r="BE7" s="32">
        <v>4</v>
      </c>
      <c r="BF7" s="40">
        <v>5</v>
      </c>
      <c r="BG7" s="31">
        <v>1</v>
      </c>
      <c r="BH7" s="32">
        <v>2</v>
      </c>
      <c r="BI7" s="32">
        <v>3</v>
      </c>
      <c r="BJ7" s="32">
        <v>4</v>
      </c>
      <c r="BK7" s="40">
        <v>5</v>
      </c>
      <c r="BL7" s="31">
        <v>1</v>
      </c>
      <c r="BM7" s="32">
        <v>2</v>
      </c>
      <c r="BN7" s="32">
        <v>3</v>
      </c>
      <c r="BO7" s="40">
        <v>4</v>
      </c>
      <c r="BP7" s="31">
        <v>1</v>
      </c>
      <c r="BQ7" s="32">
        <v>2</v>
      </c>
      <c r="BR7" s="32">
        <v>3</v>
      </c>
      <c r="BS7" s="40">
        <v>4</v>
      </c>
      <c r="BT7" s="34">
        <v>1</v>
      </c>
      <c r="BU7" s="35">
        <v>2</v>
      </c>
      <c r="BV7" s="36">
        <v>3</v>
      </c>
      <c r="BW7" s="35">
        <v>4</v>
      </c>
      <c r="BX7" s="37">
        <v>5</v>
      </c>
      <c r="BY7" s="34">
        <v>1</v>
      </c>
      <c r="BZ7" s="35">
        <v>2</v>
      </c>
      <c r="CA7" s="35">
        <v>3</v>
      </c>
      <c r="CB7" s="38">
        <v>4</v>
      </c>
      <c r="CC7" s="36">
        <v>1</v>
      </c>
      <c r="CD7" s="35">
        <v>2</v>
      </c>
      <c r="CE7" s="35">
        <v>3</v>
      </c>
      <c r="CF7" s="37">
        <v>4</v>
      </c>
      <c r="CG7" s="34">
        <v>1</v>
      </c>
      <c r="CH7" s="35">
        <v>2</v>
      </c>
      <c r="CI7" s="35">
        <v>3</v>
      </c>
      <c r="CJ7" s="37">
        <v>4</v>
      </c>
      <c r="CK7" s="34">
        <v>1</v>
      </c>
      <c r="CL7" s="35">
        <v>2</v>
      </c>
      <c r="CM7" s="39">
        <v>3</v>
      </c>
      <c r="CN7" s="37">
        <v>4</v>
      </c>
      <c r="CO7" s="34">
        <v>1</v>
      </c>
      <c r="CP7" s="35">
        <v>2</v>
      </c>
      <c r="CQ7" s="32">
        <v>3</v>
      </c>
      <c r="CR7" s="40">
        <v>4</v>
      </c>
      <c r="CS7" s="31">
        <v>1</v>
      </c>
      <c r="CT7" s="32">
        <v>2</v>
      </c>
      <c r="CU7" s="32">
        <v>3</v>
      </c>
      <c r="CV7" s="32">
        <v>4</v>
      </c>
      <c r="CW7" s="40">
        <v>5</v>
      </c>
      <c r="CX7" s="31">
        <v>1</v>
      </c>
      <c r="CY7" s="32">
        <v>2</v>
      </c>
      <c r="CZ7" s="32">
        <v>3</v>
      </c>
      <c r="DA7" s="41">
        <v>4</v>
      </c>
      <c r="DB7" s="42">
        <v>1</v>
      </c>
      <c r="DC7" s="32">
        <v>2</v>
      </c>
      <c r="DD7" s="32">
        <v>3</v>
      </c>
      <c r="DE7" s="32">
        <v>4</v>
      </c>
      <c r="DF7" s="40">
        <v>5</v>
      </c>
      <c r="DG7" s="31">
        <v>1</v>
      </c>
      <c r="DH7" s="32">
        <v>2</v>
      </c>
      <c r="DI7" s="32">
        <v>3</v>
      </c>
      <c r="DJ7" s="32">
        <v>4</v>
      </c>
      <c r="DK7" s="40">
        <v>5</v>
      </c>
      <c r="DL7" s="31">
        <v>1</v>
      </c>
      <c r="DM7" s="32">
        <v>2</v>
      </c>
      <c r="DN7" s="32">
        <v>3</v>
      </c>
      <c r="DO7" s="40">
        <v>4</v>
      </c>
      <c r="DP7" s="31">
        <v>1</v>
      </c>
      <c r="DQ7" s="32">
        <v>2</v>
      </c>
      <c r="DR7" s="32">
        <v>3</v>
      </c>
      <c r="DS7" s="40">
        <v>4</v>
      </c>
      <c r="DT7" s="34">
        <v>1</v>
      </c>
      <c r="DU7" s="35">
        <v>2</v>
      </c>
      <c r="DV7" s="36">
        <v>3</v>
      </c>
      <c r="DW7" s="35">
        <v>4</v>
      </c>
      <c r="DX7" s="37">
        <v>5</v>
      </c>
      <c r="DY7" s="34">
        <v>1</v>
      </c>
      <c r="DZ7" s="35">
        <v>2</v>
      </c>
      <c r="EA7" s="35">
        <v>3</v>
      </c>
      <c r="EB7" s="38">
        <v>4</v>
      </c>
      <c r="EC7" s="36">
        <v>1</v>
      </c>
      <c r="ED7" s="35">
        <v>2</v>
      </c>
      <c r="EE7" s="35">
        <v>3</v>
      </c>
      <c r="EF7" s="37">
        <v>4</v>
      </c>
      <c r="EG7" s="34">
        <v>1</v>
      </c>
      <c r="EH7" s="35">
        <v>2</v>
      </c>
      <c r="EI7" s="35">
        <v>3</v>
      </c>
      <c r="EJ7" s="37">
        <v>4</v>
      </c>
      <c r="EK7" s="34">
        <v>1</v>
      </c>
      <c r="EL7" s="35">
        <v>2</v>
      </c>
      <c r="EM7" s="39">
        <v>3</v>
      </c>
      <c r="EN7" s="37">
        <v>4</v>
      </c>
      <c r="EO7" s="34">
        <v>1</v>
      </c>
      <c r="EP7" s="35">
        <v>2</v>
      </c>
      <c r="EQ7" s="32">
        <v>3</v>
      </c>
      <c r="ER7" s="40">
        <v>4</v>
      </c>
      <c r="ES7" s="31">
        <v>1</v>
      </c>
      <c r="ET7" s="32">
        <v>2</v>
      </c>
      <c r="EU7" s="32">
        <v>3</v>
      </c>
      <c r="EV7" s="32">
        <v>4</v>
      </c>
      <c r="EW7" s="40">
        <v>5</v>
      </c>
      <c r="EX7" s="31">
        <v>1</v>
      </c>
      <c r="EY7" s="32">
        <v>2</v>
      </c>
      <c r="EZ7" s="32">
        <v>3</v>
      </c>
      <c r="FA7" s="41">
        <v>4</v>
      </c>
      <c r="FB7" s="42">
        <v>1</v>
      </c>
      <c r="FC7" s="32">
        <v>2</v>
      </c>
      <c r="FD7" s="32">
        <v>3</v>
      </c>
      <c r="FE7" s="32">
        <v>4</v>
      </c>
      <c r="FF7" s="40">
        <v>5</v>
      </c>
      <c r="FG7" s="31">
        <v>1</v>
      </c>
      <c r="FH7" s="32">
        <v>2</v>
      </c>
      <c r="FI7" s="32">
        <v>3</v>
      </c>
      <c r="FJ7" s="32">
        <v>4</v>
      </c>
      <c r="FK7" s="40">
        <v>5</v>
      </c>
      <c r="FL7" s="31">
        <v>1</v>
      </c>
      <c r="FM7" s="32">
        <v>2</v>
      </c>
      <c r="FN7" s="32">
        <v>3</v>
      </c>
      <c r="FO7" s="40">
        <v>4</v>
      </c>
      <c r="FP7" s="31">
        <v>1</v>
      </c>
      <c r="FQ7" s="32">
        <v>2</v>
      </c>
      <c r="FR7" s="32">
        <v>3</v>
      </c>
      <c r="FS7" s="40">
        <v>4</v>
      </c>
    </row>
    <row r="8" spans="1:175" ht="18.75" x14ac:dyDescent="0.25">
      <c r="A8" s="16" t="s">
        <v>25</v>
      </c>
      <c r="B8" s="170">
        <f>Költségösszesítő!G5</f>
        <v>0</v>
      </c>
      <c r="C8" s="43">
        <f>SUM(C9:C13)</f>
        <v>0</v>
      </c>
      <c r="D8" s="44">
        <f t="shared" ref="D8:BO8" si="0">SUM(D9:D13)</f>
        <v>0</v>
      </c>
      <c r="E8" s="45">
        <f t="shared" si="0"/>
        <v>0</v>
      </c>
      <c r="F8" s="46">
        <f t="shared" si="0"/>
        <v>0</v>
      </c>
      <c r="G8" s="47">
        <f t="shared" si="0"/>
        <v>0</v>
      </c>
      <c r="H8" s="44">
        <f t="shared" si="0"/>
        <v>0</v>
      </c>
      <c r="I8" s="45">
        <f t="shared" si="0"/>
        <v>0</v>
      </c>
      <c r="J8" s="44">
        <f t="shared" si="0"/>
        <v>0</v>
      </c>
      <c r="K8" s="46">
        <f t="shared" si="0"/>
        <v>0</v>
      </c>
      <c r="L8" s="48">
        <f t="shared" si="0"/>
        <v>0</v>
      </c>
      <c r="M8" s="44">
        <f t="shared" si="0"/>
        <v>0</v>
      </c>
      <c r="N8" s="44">
        <f t="shared" si="0"/>
        <v>0</v>
      </c>
      <c r="O8" s="46">
        <f t="shared" si="0"/>
        <v>0</v>
      </c>
      <c r="P8" s="48">
        <f t="shared" si="0"/>
        <v>0</v>
      </c>
      <c r="Q8" s="44">
        <f t="shared" si="0"/>
        <v>0</v>
      </c>
      <c r="R8" s="44">
        <f t="shared" si="0"/>
        <v>0</v>
      </c>
      <c r="S8" s="46">
        <f t="shared" si="0"/>
        <v>0</v>
      </c>
      <c r="T8" s="48">
        <f t="shared" si="0"/>
        <v>0</v>
      </c>
      <c r="U8" s="44">
        <f t="shared" si="0"/>
        <v>0</v>
      </c>
      <c r="V8" s="44">
        <f t="shared" si="0"/>
        <v>0</v>
      </c>
      <c r="W8" s="44">
        <f t="shared" si="0"/>
        <v>0</v>
      </c>
      <c r="X8" s="49">
        <f t="shared" si="0"/>
        <v>0</v>
      </c>
      <c r="Y8" s="48">
        <f t="shared" si="0"/>
        <v>0</v>
      </c>
      <c r="Z8" s="44">
        <f t="shared" si="0"/>
        <v>0</v>
      </c>
      <c r="AA8" s="44">
        <f t="shared" si="0"/>
        <v>0</v>
      </c>
      <c r="AB8" s="50">
        <f t="shared" si="0"/>
        <v>0</v>
      </c>
      <c r="AC8" s="45">
        <f t="shared" si="0"/>
        <v>0</v>
      </c>
      <c r="AD8" s="44">
        <f t="shared" si="0"/>
        <v>0</v>
      </c>
      <c r="AE8" s="44">
        <f t="shared" si="0"/>
        <v>0</v>
      </c>
      <c r="AF8" s="49">
        <f t="shared" si="0"/>
        <v>0</v>
      </c>
      <c r="AG8" s="48">
        <f t="shared" si="0"/>
        <v>0</v>
      </c>
      <c r="AH8" s="44">
        <f t="shared" si="0"/>
        <v>0</v>
      </c>
      <c r="AI8" s="44">
        <f t="shared" si="0"/>
        <v>0</v>
      </c>
      <c r="AJ8" s="49">
        <f t="shared" si="0"/>
        <v>0</v>
      </c>
      <c r="AK8" s="48">
        <f t="shared" si="0"/>
        <v>0</v>
      </c>
      <c r="AL8" s="44">
        <f t="shared" si="0"/>
        <v>0</v>
      </c>
      <c r="AM8" s="44">
        <f t="shared" si="0"/>
        <v>0</v>
      </c>
      <c r="AN8" s="49">
        <f t="shared" si="0"/>
        <v>0</v>
      </c>
      <c r="AO8" s="48">
        <f t="shared" si="0"/>
        <v>0</v>
      </c>
      <c r="AP8" s="44">
        <f t="shared" si="0"/>
        <v>0</v>
      </c>
      <c r="AQ8" s="44">
        <f t="shared" si="0"/>
        <v>0</v>
      </c>
      <c r="AR8" s="49">
        <f t="shared" si="0"/>
        <v>0</v>
      </c>
      <c r="AS8" s="48">
        <f t="shared" si="0"/>
        <v>0</v>
      </c>
      <c r="AT8" s="44">
        <f t="shared" si="0"/>
        <v>0</v>
      </c>
      <c r="AU8" s="44">
        <f t="shared" si="0"/>
        <v>0</v>
      </c>
      <c r="AV8" s="44">
        <f t="shared" si="0"/>
        <v>0</v>
      </c>
      <c r="AW8" s="49">
        <f t="shared" si="0"/>
        <v>0</v>
      </c>
      <c r="AX8" s="48">
        <f t="shared" si="0"/>
        <v>0</v>
      </c>
      <c r="AY8" s="44">
        <f t="shared" si="0"/>
        <v>0</v>
      </c>
      <c r="AZ8" s="44">
        <f t="shared" si="0"/>
        <v>0</v>
      </c>
      <c r="BA8" s="50">
        <f t="shared" si="0"/>
        <v>0</v>
      </c>
      <c r="BB8" s="45">
        <f t="shared" si="0"/>
        <v>0</v>
      </c>
      <c r="BC8" s="44">
        <f t="shared" si="0"/>
        <v>0</v>
      </c>
      <c r="BD8" s="44">
        <f t="shared" si="0"/>
        <v>0</v>
      </c>
      <c r="BE8" s="44">
        <f t="shared" si="0"/>
        <v>0</v>
      </c>
      <c r="BF8" s="49">
        <f t="shared" si="0"/>
        <v>0</v>
      </c>
      <c r="BG8" s="48">
        <f t="shared" si="0"/>
        <v>0</v>
      </c>
      <c r="BH8" s="44">
        <f t="shared" si="0"/>
        <v>0</v>
      </c>
      <c r="BI8" s="44">
        <f t="shared" si="0"/>
        <v>0</v>
      </c>
      <c r="BJ8" s="44">
        <f t="shared" si="0"/>
        <v>0</v>
      </c>
      <c r="BK8" s="49">
        <f t="shared" si="0"/>
        <v>0</v>
      </c>
      <c r="BL8" s="48">
        <f t="shared" si="0"/>
        <v>0</v>
      </c>
      <c r="BM8" s="44">
        <f t="shared" si="0"/>
        <v>0</v>
      </c>
      <c r="BN8" s="44">
        <f t="shared" si="0"/>
        <v>0</v>
      </c>
      <c r="BO8" s="49">
        <f t="shared" si="0"/>
        <v>0</v>
      </c>
      <c r="BP8" s="48">
        <f t="shared" ref="BP8:DO8" si="1">SUM(BP9:BP13)</f>
        <v>0</v>
      </c>
      <c r="BQ8" s="44">
        <f t="shared" si="1"/>
        <v>0</v>
      </c>
      <c r="BR8" s="44">
        <f t="shared" si="1"/>
        <v>0</v>
      </c>
      <c r="BS8" s="49">
        <f t="shared" si="1"/>
        <v>0</v>
      </c>
      <c r="BT8" s="48">
        <f t="shared" si="1"/>
        <v>0</v>
      </c>
      <c r="BU8" s="44">
        <f t="shared" si="1"/>
        <v>0</v>
      </c>
      <c r="BV8" s="44">
        <f t="shared" si="1"/>
        <v>0</v>
      </c>
      <c r="BW8" s="44">
        <f t="shared" si="1"/>
        <v>0</v>
      </c>
      <c r="BX8" s="49">
        <f t="shared" si="1"/>
        <v>0</v>
      </c>
      <c r="BY8" s="48">
        <f t="shared" si="1"/>
        <v>0</v>
      </c>
      <c r="BZ8" s="44">
        <f t="shared" si="1"/>
        <v>0</v>
      </c>
      <c r="CA8" s="44">
        <f t="shared" si="1"/>
        <v>0</v>
      </c>
      <c r="CB8" s="50">
        <f t="shared" si="1"/>
        <v>0</v>
      </c>
      <c r="CC8" s="45">
        <f t="shared" si="1"/>
        <v>0</v>
      </c>
      <c r="CD8" s="44">
        <f t="shared" si="1"/>
        <v>0</v>
      </c>
      <c r="CE8" s="44">
        <f t="shared" si="1"/>
        <v>0</v>
      </c>
      <c r="CF8" s="49">
        <f t="shared" si="1"/>
        <v>0</v>
      </c>
      <c r="CG8" s="48">
        <f t="shared" si="1"/>
        <v>0</v>
      </c>
      <c r="CH8" s="44">
        <f t="shared" si="1"/>
        <v>0</v>
      </c>
      <c r="CI8" s="44">
        <f t="shared" si="1"/>
        <v>0</v>
      </c>
      <c r="CJ8" s="49">
        <f t="shared" si="1"/>
        <v>0</v>
      </c>
      <c r="CK8" s="48">
        <f t="shared" si="1"/>
        <v>0</v>
      </c>
      <c r="CL8" s="44">
        <f t="shared" si="1"/>
        <v>0</v>
      </c>
      <c r="CM8" s="44">
        <f t="shared" si="1"/>
        <v>0</v>
      </c>
      <c r="CN8" s="49">
        <f t="shared" si="1"/>
        <v>0</v>
      </c>
      <c r="CO8" s="48">
        <f t="shared" si="1"/>
        <v>0</v>
      </c>
      <c r="CP8" s="44">
        <f t="shared" si="1"/>
        <v>0</v>
      </c>
      <c r="CQ8" s="44">
        <f t="shared" si="1"/>
        <v>0</v>
      </c>
      <c r="CR8" s="49">
        <f t="shared" si="1"/>
        <v>0</v>
      </c>
      <c r="CS8" s="48">
        <f t="shared" si="1"/>
        <v>0</v>
      </c>
      <c r="CT8" s="44">
        <f t="shared" si="1"/>
        <v>0</v>
      </c>
      <c r="CU8" s="44">
        <f t="shared" si="1"/>
        <v>0</v>
      </c>
      <c r="CV8" s="44">
        <f t="shared" si="1"/>
        <v>0</v>
      </c>
      <c r="CW8" s="49">
        <f t="shared" si="1"/>
        <v>0</v>
      </c>
      <c r="CX8" s="48">
        <f t="shared" si="1"/>
        <v>0</v>
      </c>
      <c r="CY8" s="44">
        <f t="shared" si="1"/>
        <v>0</v>
      </c>
      <c r="CZ8" s="44">
        <f t="shared" si="1"/>
        <v>0</v>
      </c>
      <c r="DA8" s="50">
        <f t="shared" si="1"/>
        <v>0</v>
      </c>
      <c r="DB8" s="45">
        <f t="shared" si="1"/>
        <v>0</v>
      </c>
      <c r="DC8" s="44">
        <f t="shared" si="1"/>
        <v>0</v>
      </c>
      <c r="DD8" s="44">
        <f t="shared" si="1"/>
        <v>0</v>
      </c>
      <c r="DE8" s="44">
        <f t="shared" si="1"/>
        <v>0</v>
      </c>
      <c r="DF8" s="49">
        <f t="shared" si="1"/>
        <v>0</v>
      </c>
      <c r="DG8" s="48">
        <f t="shared" si="1"/>
        <v>0</v>
      </c>
      <c r="DH8" s="44">
        <f t="shared" si="1"/>
        <v>0</v>
      </c>
      <c r="DI8" s="44">
        <f t="shared" si="1"/>
        <v>0</v>
      </c>
      <c r="DJ8" s="44">
        <f t="shared" si="1"/>
        <v>0</v>
      </c>
      <c r="DK8" s="49">
        <f t="shared" si="1"/>
        <v>0</v>
      </c>
      <c r="DL8" s="48">
        <f t="shared" si="1"/>
        <v>0</v>
      </c>
      <c r="DM8" s="44">
        <f t="shared" si="1"/>
        <v>0</v>
      </c>
      <c r="DN8" s="44">
        <f t="shared" si="1"/>
        <v>0</v>
      </c>
      <c r="DO8" s="49">
        <f t="shared" si="1"/>
        <v>0</v>
      </c>
      <c r="DP8" s="48">
        <f t="shared" ref="DP8:FS8" si="2">SUM(DP9:DP13)</f>
        <v>0</v>
      </c>
      <c r="DQ8" s="44">
        <f t="shared" si="2"/>
        <v>0</v>
      </c>
      <c r="DR8" s="44">
        <f t="shared" si="2"/>
        <v>0</v>
      </c>
      <c r="DS8" s="49">
        <f t="shared" si="2"/>
        <v>0</v>
      </c>
      <c r="DT8" s="48">
        <f t="shared" si="2"/>
        <v>0</v>
      </c>
      <c r="DU8" s="44">
        <f t="shared" si="2"/>
        <v>0</v>
      </c>
      <c r="DV8" s="44">
        <f t="shared" si="2"/>
        <v>0</v>
      </c>
      <c r="DW8" s="44">
        <f t="shared" si="2"/>
        <v>0</v>
      </c>
      <c r="DX8" s="49">
        <f t="shared" si="2"/>
        <v>0</v>
      </c>
      <c r="DY8" s="48">
        <f t="shared" si="2"/>
        <v>0</v>
      </c>
      <c r="DZ8" s="44">
        <f t="shared" si="2"/>
        <v>0</v>
      </c>
      <c r="EA8" s="44">
        <f t="shared" si="2"/>
        <v>0</v>
      </c>
      <c r="EB8" s="50">
        <f t="shared" si="2"/>
        <v>0</v>
      </c>
      <c r="EC8" s="45">
        <f t="shared" si="2"/>
        <v>0</v>
      </c>
      <c r="ED8" s="44">
        <f t="shared" si="2"/>
        <v>0</v>
      </c>
      <c r="EE8" s="44">
        <f t="shared" si="2"/>
        <v>0</v>
      </c>
      <c r="EF8" s="49">
        <f t="shared" si="2"/>
        <v>0</v>
      </c>
      <c r="EG8" s="48">
        <f t="shared" si="2"/>
        <v>0</v>
      </c>
      <c r="EH8" s="44">
        <f t="shared" si="2"/>
        <v>0</v>
      </c>
      <c r="EI8" s="44">
        <f t="shared" si="2"/>
        <v>0</v>
      </c>
      <c r="EJ8" s="49">
        <f t="shared" si="2"/>
        <v>0</v>
      </c>
      <c r="EK8" s="48">
        <f t="shared" si="2"/>
        <v>0</v>
      </c>
      <c r="EL8" s="44">
        <f t="shared" si="2"/>
        <v>0</v>
      </c>
      <c r="EM8" s="44">
        <f t="shared" si="2"/>
        <v>0</v>
      </c>
      <c r="EN8" s="49">
        <f t="shared" si="2"/>
        <v>0</v>
      </c>
      <c r="EO8" s="48">
        <f t="shared" si="2"/>
        <v>0</v>
      </c>
      <c r="EP8" s="44">
        <f t="shared" si="2"/>
        <v>0</v>
      </c>
      <c r="EQ8" s="44">
        <f t="shared" si="2"/>
        <v>0</v>
      </c>
      <c r="ER8" s="49">
        <f t="shared" si="2"/>
        <v>0</v>
      </c>
      <c r="ES8" s="48">
        <f t="shared" si="2"/>
        <v>0</v>
      </c>
      <c r="ET8" s="44">
        <f t="shared" si="2"/>
        <v>0</v>
      </c>
      <c r="EU8" s="44">
        <f t="shared" si="2"/>
        <v>0</v>
      </c>
      <c r="EV8" s="44">
        <f t="shared" si="2"/>
        <v>0</v>
      </c>
      <c r="EW8" s="49">
        <f t="shared" si="2"/>
        <v>0</v>
      </c>
      <c r="EX8" s="48">
        <f t="shared" si="2"/>
        <v>0</v>
      </c>
      <c r="EY8" s="44">
        <f t="shared" si="2"/>
        <v>0</v>
      </c>
      <c r="EZ8" s="44">
        <f t="shared" si="2"/>
        <v>0</v>
      </c>
      <c r="FA8" s="50">
        <f t="shared" si="2"/>
        <v>0</v>
      </c>
      <c r="FB8" s="45">
        <f t="shared" si="2"/>
        <v>0</v>
      </c>
      <c r="FC8" s="44">
        <f t="shared" si="2"/>
        <v>0</v>
      </c>
      <c r="FD8" s="44">
        <f t="shared" si="2"/>
        <v>0</v>
      </c>
      <c r="FE8" s="44">
        <f t="shared" si="2"/>
        <v>0</v>
      </c>
      <c r="FF8" s="49">
        <f t="shared" si="2"/>
        <v>0</v>
      </c>
      <c r="FG8" s="48">
        <f t="shared" si="2"/>
        <v>0</v>
      </c>
      <c r="FH8" s="44">
        <f t="shared" si="2"/>
        <v>0</v>
      </c>
      <c r="FI8" s="44">
        <f t="shared" si="2"/>
        <v>0</v>
      </c>
      <c r="FJ8" s="44">
        <f t="shared" si="2"/>
        <v>0</v>
      </c>
      <c r="FK8" s="49">
        <f t="shared" si="2"/>
        <v>0</v>
      </c>
      <c r="FL8" s="48">
        <f t="shared" si="2"/>
        <v>0</v>
      </c>
      <c r="FM8" s="44">
        <f t="shared" si="2"/>
        <v>0</v>
      </c>
      <c r="FN8" s="44">
        <f t="shared" si="2"/>
        <v>0</v>
      </c>
      <c r="FO8" s="49">
        <f t="shared" si="2"/>
        <v>0</v>
      </c>
      <c r="FP8" s="48">
        <f t="shared" si="2"/>
        <v>0</v>
      </c>
      <c r="FQ8" s="44">
        <f t="shared" si="2"/>
        <v>0</v>
      </c>
      <c r="FR8" s="44">
        <f t="shared" si="2"/>
        <v>0</v>
      </c>
      <c r="FS8" s="49">
        <f t="shared" si="2"/>
        <v>0</v>
      </c>
    </row>
    <row r="9" spans="1:175" ht="15.75" x14ac:dyDescent="0.25">
      <c r="A9" s="17" t="s">
        <v>26</v>
      </c>
      <c r="B9" s="171">
        <f>Költségösszesítő!G6</f>
        <v>0</v>
      </c>
      <c r="C9" s="18"/>
      <c r="D9" s="19"/>
      <c r="E9" s="20"/>
      <c r="F9" s="21"/>
      <c r="G9" s="22"/>
      <c r="H9" s="19"/>
      <c r="I9" s="20"/>
      <c r="J9" s="19"/>
      <c r="K9" s="21"/>
      <c r="L9" s="23"/>
      <c r="M9" s="19"/>
      <c r="N9" s="19"/>
      <c r="O9" s="21"/>
      <c r="P9" s="23"/>
      <c r="Q9" s="19"/>
      <c r="R9" s="19"/>
      <c r="S9" s="21"/>
      <c r="T9" s="23"/>
      <c r="U9" s="19"/>
      <c r="V9" s="19"/>
      <c r="W9" s="19"/>
      <c r="X9" s="24"/>
      <c r="Y9" s="23"/>
      <c r="Z9" s="19"/>
      <c r="AA9" s="19"/>
      <c r="AB9" s="25"/>
      <c r="AC9" s="20"/>
      <c r="AD9" s="19"/>
      <c r="AE9" s="19"/>
      <c r="AF9" s="24"/>
      <c r="AG9" s="23"/>
      <c r="AH9" s="19"/>
      <c r="AI9" s="19"/>
      <c r="AJ9" s="24"/>
      <c r="AK9" s="23"/>
      <c r="AL9" s="19"/>
      <c r="AM9" s="19"/>
      <c r="AN9" s="24"/>
      <c r="AO9" s="23"/>
      <c r="AP9" s="19"/>
      <c r="AQ9" s="19"/>
      <c r="AR9" s="24"/>
      <c r="AS9" s="23"/>
      <c r="AT9" s="19"/>
      <c r="AU9" s="19"/>
      <c r="AV9" s="19"/>
      <c r="AW9" s="24"/>
      <c r="AX9" s="23"/>
      <c r="AY9" s="19"/>
      <c r="AZ9" s="19"/>
      <c r="BA9" s="25"/>
      <c r="BB9" s="20"/>
      <c r="BC9" s="19"/>
      <c r="BD9" s="19"/>
      <c r="BE9" s="19"/>
      <c r="BF9" s="24"/>
      <c r="BG9" s="23"/>
      <c r="BH9" s="19"/>
      <c r="BI9" s="19"/>
      <c r="BJ9" s="19"/>
      <c r="BK9" s="24"/>
      <c r="BL9" s="23"/>
      <c r="BM9" s="19"/>
      <c r="BN9" s="19"/>
      <c r="BO9" s="24"/>
      <c r="BP9" s="23"/>
      <c r="BQ9" s="19"/>
      <c r="BR9" s="19"/>
      <c r="BS9" s="24"/>
      <c r="BT9" s="23"/>
      <c r="BU9" s="19"/>
      <c r="BV9" s="19"/>
      <c r="BW9" s="19"/>
      <c r="BX9" s="24"/>
      <c r="BY9" s="23"/>
      <c r="BZ9" s="19"/>
      <c r="CA9" s="19"/>
      <c r="CB9" s="25"/>
      <c r="CC9" s="20"/>
      <c r="CD9" s="19"/>
      <c r="CE9" s="19"/>
      <c r="CF9" s="24"/>
      <c r="CG9" s="23"/>
      <c r="CH9" s="19"/>
      <c r="CI9" s="19"/>
      <c r="CJ9" s="24"/>
      <c r="CK9" s="23"/>
      <c r="CL9" s="19"/>
      <c r="CM9" s="19"/>
      <c r="CN9" s="24"/>
      <c r="CO9" s="23"/>
      <c r="CP9" s="19"/>
      <c r="CQ9" s="19"/>
      <c r="CR9" s="24"/>
      <c r="CS9" s="23"/>
      <c r="CT9" s="19"/>
      <c r="CU9" s="19"/>
      <c r="CV9" s="19"/>
      <c r="CW9" s="24"/>
      <c r="CX9" s="23"/>
      <c r="CY9" s="19"/>
      <c r="CZ9" s="19"/>
      <c r="DA9" s="25"/>
      <c r="DB9" s="20"/>
      <c r="DC9" s="19"/>
      <c r="DD9" s="19"/>
      <c r="DE9" s="19"/>
      <c r="DF9" s="24"/>
      <c r="DG9" s="23"/>
      <c r="DH9" s="19"/>
      <c r="DI9" s="19"/>
      <c r="DJ9" s="19"/>
      <c r="DK9" s="24"/>
      <c r="DL9" s="23"/>
      <c r="DM9" s="19"/>
      <c r="DN9" s="19"/>
      <c r="DO9" s="24"/>
      <c r="DP9" s="23"/>
      <c r="DQ9" s="19"/>
      <c r="DR9" s="19"/>
      <c r="DS9" s="24"/>
      <c r="DT9" s="23"/>
      <c r="DU9" s="19"/>
      <c r="DV9" s="19"/>
      <c r="DW9" s="19"/>
      <c r="DX9" s="24"/>
      <c r="DY9" s="23"/>
      <c r="DZ9" s="19"/>
      <c r="EA9" s="19"/>
      <c r="EB9" s="25"/>
      <c r="EC9" s="20"/>
      <c r="ED9" s="19"/>
      <c r="EE9" s="19"/>
      <c r="EF9" s="24"/>
      <c r="EG9" s="23"/>
      <c r="EH9" s="19"/>
      <c r="EI9" s="19"/>
      <c r="EJ9" s="24"/>
      <c r="EK9" s="23"/>
      <c r="EL9" s="19"/>
      <c r="EM9" s="19"/>
      <c r="EN9" s="24"/>
      <c r="EO9" s="23"/>
      <c r="EP9" s="19"/>
      <c r="EQ9" s="19"/>
      <c r="ER9" s="24"/>
      <c r="ES9" s="23"/>
      <c r="ET9" s="19"/>
      <c r="EU9" s="19"/>
      <c r="EV9" s="19"/>
      <c r="EW9" s="24"/>
      <c r="EX9" s="23"/>
      <c r="EY9" s="19"/>
      <c r="EZ9" s="19"/>
      <c r="FA9" s="25"/>
      <c r="FB9" s="20"/>
      <c r="FC9" s="19"/>
      <c r="FD9" s="19"/>
      <c r="FE9" s="19"/>
      <c r="FF9" s="24"/>
      <c r="FG9" s="23"/>
      <c r="FH9" s="19"/>
      <c r="FI9" s="19"/>
      <c r="FJ9" s="19"/>
      <c r="FK9" s="24"/>
      <c r="FL9" s="23"/>
      <c r="FM9" s="19"/>
      <c r="FN9" s="19"/>
      <c r="FO9" s="24"/>
      <c r="FP9" s="23"/>
      <c r="FQ9" s="19"/>
      <c r="FR9" s="19"/>
      <c r="FS9" s="24"/>
    </row>
    <row r="10" spans="1:175" ht="15.75" x14ac:dyDescent="0.25">
      <c r="A10" s="17" t="s">
        <v>27</v>
      </c>
      <c r="B10" s="171">
        <f>Költségösszesítő!G7</f>
        <v>0</v>
      </c>
      <c r="C10" s="18"/>
      <c r="D10" s="19"/>
      <c r="E10" s="20"/>
      <c r="F10" s="21"/>
      <c r="G10" s="22"/>
      <c r="H10" s="19"/>
      <c r="I10" s="20"/>
      <c r="J10" s="19"/>
      <c r="K10" s="21"/>
      <c r="L10" s="23"/>
      <c r="M10" s="19"/>
      <c r="N10" s="19"/>
      <c r="O10" s="21"/>
      <c r="P10" s="23"/>
      <c r="Q10" s="19"/>
      <c r="R10" s="19"/>
      <c r="S10" s="21"/>
      <c r="T10" s="23"/>
      <c r="U10" s="19"/>
      <c r="V10" s="19"/>
      <c r="W10" s="19"/>
      <c r="X10" s="24"/>
      <c r="Y10" s="23"/>
      <c r="Z10" s="19"/>
      <c r="AA10" s="19"/>
      <c r="AB10" s="25"/>
      <c r="AC10" s="20"/>
      <c r="AD10" s="19"/>
      <c r="AE10" s="19"/>
      <c r="AF10" s="24"/>
      <c r="AG10" s="23"/>
      <c r="AH10" s="19"/>
      <c r="AI10" s="19"/>
      <c r="AJ10" s="24"/>
      <c r="AK10" s="23"/>
      <c r="AL10" s="19"/>
      <c r="AM10" s="19"/>
      <c r="AN10" s="24"/>
      <c r="AO10" s="23"/>
      <c r="AP10" s="19"/>
      <c r="AQ10" s="19"/>
      <c r="AR10" s="24"/>
      <c r="AS10" s="23"/>
      <c r="AT10" s="19"/>
      <c r="AU10" s="19"/>
      <c r="AV10" s="19"/>
      <c r="AW10" s="24"/>
      <c r="AX10" s="23"/>
      <c r="AY10" s="19"/>
      <c r="AZ10" s="19"/>
      <c r="BA10" s="25"/>
      <c r="BB10" s="20"/>
      <c r="BC10" s="19"/>
      <c r="BD10" s="19"/>
      <c r="BE10" s="19"/>
      <c r="BF10" s="24"/>
      <c r="BG10" s="23"/>
      <c r="BH10" s="19"/>
      <c r="BI10" s="19"/>
      <c r="BJ10" s="19"/>
      <c r="BK10" s="24"/>
      <c r="BL10" s="23"/>
      <c r="BM10" s="19"/>
      <c r="BN10" s="19"/>
      <c r="BO10" s="24"/>
      <c r="BP10" s="23"/>
      <c r="BQ10" s="19"/>
      <c r="BR10" s="19"/>
      <c r="BS10" s="24"/>
      <c r="BT10" s="23"/>
      <c r="BU10" s="19"/>
      <c r="BV10" s="19"/>
      <c r="BW10" s="19"/>
      <c r="BX10" s="24"/>
      <c r="BY10" s="23"/>
      <c r="BZ10" s="19"/>
      <c r="CA10" s="19"/>
      <c r="CB10" s="25"/>
      <c r="CC10" s="20"/>
      <c r="CD10" s="19"/>
      <c r="CE10" s="19"/>
      <c r="CF10" s="24"/>
      <c r="CG10" s="23"/>
      <c r="CH10" s="19"/>
      <c r="CI10" s="19"/>
      <c r="CJ10" s="24"/>
      <c r="CK10" s="23"/>
      <c r="CL10" s="19"/>
      <c r="CM10" s="19"/>
      <c r="CN10" s="24"/>
      <c r="CO10" s="23"/>
      <c r="CP10" s="19"/>
      <c r="CQ10" s="19"/>
      <c r="CR10" s="24"/>
      <c r="CS10" s="23"/>
      <c r="CT10" s="19"/>
      <c r="CU10" s="19"/>
      <c r="CV10" s="19"/>
      <c r="CW10" s="24"/>
      <c r="CX10" s="23"/>
      <c r="CY10" s="19"/>
      <c r="CZ10" s="19"/>
      <c r="DA10" s="25"/>
      <c r="DB10" s="20"/>
      <c r="DC10" s="19"/>
      <c r="DD10" s="19"/>
      <c r="DE10" s="19"/>
      <c r="DF10" s="24"/>
      <c r="DG10" s="23"/>
      <c r="DH10" s="19"/>
      <c r="DI10" s="19"/>
      <c r="DJ10" s="19"/>
      <c r="DK10" s="24"/>
      <c r="DL10" s="23"/>
      <c r="DM10" s="19"/>
      <c r="DN10" s="19"/>
      <c r="DO10" s="24"/>
      <c r="DP10" s="23"/>
      <c r="DQ10" s="19"/>
      <c r="DR10" s="19"/>
      <c r="DS10" s="24"/>
      <c r="DT10" s="23"/>
      <c r="DU10" s="19"/>
      <c r="DV10" s="19"/>
      <c r="DW10" s="19"/>
      <c r="DX10" s="24"/>
      <c r="DY10" s="23"/>
      <c r="DZ10" s="19"/>
      <c r="EA10" s="19"/>
      <c r="EB10" s="25"/>
      <c r="EC10" s="20"/>
      <c r="ED10" s="19"/>
      <c r="EE10" s="19"/>
      <c r="EF10" s="24"/>
      <c r="EG10" s="23"/>
      <c r="EH10" s="19"/>
      <c r="EI10" s="19"/>
      <c r="EJ10" s="24"/>
      <c r="EK10" s="23"/>
      <c r="EL10" s="19"/>
      <c r="EM10" s="19"/>
      <c r="EN10" s="24"/>
      <c r="EO10" s="23"/>
      <c r="EP10" s="19"/>
      <c r="EQ10" s="19"/>
      <c r="ER10" s="24"/>
      <c r="ES10" s="23"/>
      <c r="ET10" s="19"/>
      <c r="EU10" s="19"/>
      <c r="EV10" s="19"/>
      <c r="EW10" s="24"/>
      <c r="EX10" s="23"/>
      <c r="EY10" s="19"/>
      <c r="EZ10" s="19"/>
      <c r="FA10" s="25"/>
      <c r="FB10" s="20"/>
      <c r="FC10" s="19"/>
      <c r="FD10" s="19"/>
      <c r="FE10" s="19"/>
      <c r="FF10" s="24"/>
      <c r="FG10" s="23"/>
      <c r="FH10" s="19"/>
      <c r="FI10" s="19"/>
      <c r="FJ10" s="19"/>
      <c r="FK10" s="24"/>
      <c r="FL10" s="23"/>
      <c r="FM10" s="19"/>
      <c r="FN10" s="19"/>
      <c r="FO10" s="24"/>
      <c r="FP10" s="23"/>
      <c r="FQ10" s="19"/>
      <c r="FR10" s="19"/>
      <c r="FS10" s="24"/>
    </row>
    <row r="11" spans="1:175" ht="15.75" x14ac:dyDescent="0.25">
      <c r="A11" s="17" t="s">
        <v>28</v>
      </c>
      <c r="B11" s="171">
        <f>Költségösszesítő!G8</f>
        <v>0</v>
      </c>
      <c r="C11" s="18"/>
      <c r="D11" s="19"/>
      <c r="E11" s="20"/>
      <c r="F11" s="21"/>
      <c r="G11" s="22"/>
      <c r="H11" s="19"/>
      <c r="I11" s="20"/>
      <c r="J11" s="19"/>
      <c r="K11" s="21"/>
      <c r="L11" s="23"/>
      <c r="M11" s="19"/>
      <c r="N11" s="19"/>
      <c r="O11" s="21"/>
      <c r="P11" s="23"/>
      <c r="Q11" s="19"/>
      <c r="R11" s="19"/>
      <c r="S11" s="21"/>
      <c r="T11" s="23"/>
      <c r="U11" s="19"/>
      <c r="V11" s="19"/>
      <c r="W11" s="19"/>
      <c r="X11" s="24"/>
      <c r="Y11" s="23"/>
      <c r="Z11" s="19"/>
      <c r="AA11" s="19"/>
      <c r="AB11" s="25"/>
      <c r="AC11" s="20"/>
      <c r="AD11" s="19"/>
      <c r="AE11" s="19"/>
      <c r="AF11" s="24"/>
      <c r="AG11" s="23"/>
      <c r="AH11" s="19"/>
      <c r="AI11" s="19"/>
      <c r="AJ11" s="24"/>
      <c r="AK11" s="23"/>
      <c r="AL11" s="19"/>
      <c r="AM11" s="19"/>
      <c r="AN11" s="24"/>
      <c r="AO11" s="23"/>
      <c r="AP11" s="19"/>
      <c r="AQ11" s="19"/>
      <c r="AR11" s="24"/>
      <c r="AS11" s="23"/>
      <c r="AT11" s="19"/>
      <c r="AU11" s="19"/>
      <c r="AV11" s="19"/>
      <c r="AW11" s="24"/>
      <c r="AX11" s="23"/>
      <c r="AY11" s="19"/>
      <c r="AZ11" s="19"/>
      <c r="BA11" s="25"/>
      <c r="BB11" s="20"/>
      <c r="BC11" s="19"/>
      <c r="BD11" s="19"/>
      <c r="BE11" s="19"/>
      <c r="BF11" s="24"/>
      <c r="BG11" s="23"/>
      <c r="BH11" s="19"/>
      <c r="BI11" s="19"/>
      <c r="BJ11" s="19"/>
      <c r="BK11" s="24"/>
      <c r="BL11" s="23"/>
      <c r="BM11" s="19"/>
      <c r="BN11" s="19"/>
      <c r="BO11" s="24"/>
      <c r="BP11" s="23"/>
      <c r="BQ11" s="19"/>
      <c r="BR11" s="19"/>
      <c r="BS11" s="24"/>
      <c r="BT11" s="23"/>
      <c r="BU11" s="19"/>
      <c r="BV11" s="19"/>
      <c r="BW11" s="19"/>
      <c r="BX11" s="24"/>
      <c r="BY11" s="23"/>
      <c r="BZ11" s="19"/>
      <c r="CA11" s="19"/>
      <c r="CB11" s="25"/>
      <c r="CC11" s="20"/>
      <c r="CD11" s="19"/>
      <c r="CE11" s="19"/>
      <c r="CF11" s="24"/>
      <c r="CG11" s="23"/>
      <c r="CH11" s="19"/>
      <c r="CI11" s="19"/>
      <c r="CJ11" s="24"/>
      <c r="CK11" s="23"/>
      <c r="CL11" s="19"/>
      <c r="CM11" s="19"/>
      <c r="CN11" s="24"/>
      <c r="CO11" s="23"/>
      <c r="CP11" s="19"/>
      <c r="CQ11" s="19"/>
      <c r="CR11" s="24"/>
      <c r="CS11" s="23"/>
      <c r="CT11" s="19"/>
      <c r="CU11" s="19"/>
      <c r="CV11" s="19"/>
      <c r="CW11" s="24"/>
      <c r="CX11" s="23"/>
      <c r="CY11" s="19"/>
      <c r="CZ11" s="19"/>
      <c r="DA11" s="25"/>
      <c r="DB11" s="20"/>
      <c r="DC11" s="19"/>
      <c r="DD11" s="19"/>
      <c r="DE11" s="19"/>
      <c r="DF11" s="24"/>
      <c r="DG11" s="23"/>
      <c r="DH11" s="19"/>
      <c r="DI11" s="19"/>
      <c r="DJ11" s="19"/>
      <c r="DK11" s="24"/>
      <c r="DL11" s="23"/>
      <c r="DM11" s="19"/>
      <c r="DN11" s="19"/>
      <c r="DO11" s="24"/>
      <c r="DP11" s="23"/>
      <c r="DQ11" s="19"/>
      <c r="DR11" s="19"/>
      <c r="DS11" s="24"/>
      <c r="DT11" s="23"/>
      <c r="DU11" s="19"/>
      <c r="DV11" s="19"/>
      <c r="DW11" s="19"/>
      <c r="DX11" s="24"/>
      <c r="DY11" s="23"/>
      <c r="DZ11" s="19"/>
      <c r="EA11" s="19"/>
      <c r="EB11" s="25"/>
      <c r="EC11" s="20"/>
      <c r="ED11" s="19"/>
      <c r="EE11" s="19"/>
      <c r="EF11" s="24"/>
      <c r="EG11" s="23"/>
      <c r="EH11" s="19"/>
      <c r="EI11" s="19"/>
      <c r="EJ11" s="24"/>
      <c r="EK11" s="23"/>
      <c r="EL11" s="19"/>
      <c r="EM11" s="19"/>
      <c r="EN11" s="24"/>
      <c r="EO11" s="23"/>
      <c r="EP11" s="19"/>
      <c r="EQ11" s="19"/>
      <c r="ER11" s="24"/>
      <c r="ES11" s="23"/>
      <c r="ET11" s="19"/>
      <c r="EU11" s="19"/>
      <c r="EV11" s="19"/>
      <c r="EW11" s="24"/>
      <c r="EX11" s="23"/>
      <c r="EY11" s="19"/>
      <c r="EZ11" s="19"/>
      <c r="FA11" s="25"/>
      <c r="FB11" s="20"/>
      <c r="FC11" s="19"/>
      <c r="FD11" s="19"/>
      <c r="FE11" s="19"/>
      <c r="FF11" s="24"/>
      <c r="FG11" s="23"/>
      <c r="FH11" s="19"/>
      <c r="FI11" s="19"/>
      <c r="FJ11" s="19"/>
      <c r="FK11" s="24"/>
      <c r="FL11" s="23"/>
      <c r="FM11" s="19"/>
      <c r="FN11" s="19"/>
      <c r="FO11" s="24"/>
      <c r="FP11" s="23"/>
      <c r="FQ11" s="19"/>
      <c r="FR11" s="19"/>
      <c r="FS11" s="24"/>
    </row>
    <row r="12" spans="1:175" ht="15.75" x14ac:dyDescent="0.25">
      <c r="A12" s="17" t="s">
        <v>29</v>
      </c>
      <c r="B12" s="171">
        <f>Költségösszesítő!G9</f>
        <v>0</v>
      </c>
      <c r="C12" s="18"/>
      <c r="D12" s="19"/>
      <c r="E12" s="20"/>
      <c r="F12" s="21"/>
      <c r="G12" s="22"/>
      <c r="H12" s="19"/>
      <c r="I12" s="20"/>
      <c r="J12" s="19"/>
      <c r="K12" s="21"/>
      <c r="L12" s="23"/>
      <c r="M12" s="19"/>
      <c r="N12" s="19"/>
      <c r="O12" s="21"/>
      <c r="P12" s="23"/>
      <c r="Q12" s="19"/>
      <c r="R12" s="19"/>
      <c r="S12" s="21"/>
      <c r="T12" s="23"/>
      <c r="U12" s="19"/>
      <c r="V12" s="19"/>
      <c r="W12" s="19"/>
      <c r="X12" s="24"/>
      <c r="Y12" s="23"/>
      <c r="Z12" s="19"/>
      <c r="AA12" s="19"/>
      <c r="AB12" s="25"/>
      <c r="AC12" s="20"/>
      <c r="AD12" s="19"/>
      <c r="AE12" s="19"/>
      <c r="AF12" s="24"/>
      <c r="AG12" s="23"/>
      <c r="AH12" s="19"/>
      <c r="AI12" s="19"/>
      <c r="AJ12" s="24"/>
      <c r="AK12" s="23"/>
      <c r="AL12" s="19"/>
      <c r="AM12" s="19"/>
      <c r="AN12" s="24"/>
      <c r="AO12" s="23"/>
      <c r="AP12" s="19"/>
      <c r="AQ12" s="19"/>
      <c r="AR12" s="24"/>
      <c r="AS12" s="23"/>
      <c r="AT12" s="19"/>
      <c r="AU12" s="19"/>
      <c r="AV12" s="19"/>
      <c r="AW12" s="24"/>
      <c r="AX12" s="23"/>
      <c r="AY12" s="19"/>
      <c r="AZ12" s="19"/>
      <c r="BA12" s="25"/>
      <c r="BB12" s="20"/>
      <c r="BC12" s="19"/>
      <c r="BD12" s="19"/>
      <c r="BE12" s="19"/>
      <c r="BF12" s="24"/>
      <c r="BG12" s="23"/>
      <c r="BH12" s="19"/>
      <c r="BI12" s="19"/>
      <c r="BJ12" s="19"/>
      <c r="BK12" s="24"/>
      <c r="BL12" s="23"/>
      <c r="BM12" s="19"/>
      <c r="BN12" s="19"/>
      <c r="BO12" s="24"/>
      <c r="BP12" s="23"/>
      <c r="BQ12" s="19"/>
      <c r="BR12" s="19"/>
      <c r="BS12" s="24"/>
      <c r="BT12" s="23"/>
      <c r="BU12" s="19"/>
      <c r="BV12" s="19"/>
      <c r="BW12" s="19"/>
      <c r="BX12" s="24"/>
      <c r="BY12" s="23"/>
      <c r="BZ12" s="19"/>
      <c r="CA12" s="19"/>
      <c r="CB12" s="25"/>
      <c r="CC12" s="20"/>
      <c r="CD12" s="19"/>
      <c r="CE12" s="19"/>
      <c r="CF12" s="24"/>
      <c r="CG12" s="23"/>
      <c r="CH12" s="19"/>
      <c r="CI12" s="19"/>
      <c r="CJ12" s="24"/>
      <c r="CK12" s="23"/>
      <c r="CL12" s="19"/>
      <c r="CM12" s="19"/>
      <c r="CN12" s="24"/>
      <c r="CO12" s="23"/>
      <c r="CP12" s="19"/>
      <c r="CQ12" s="19"/>
      <c r="CR12" s="24"/>
      <c r="CS12" s="23"/>
      <c r="CT12" s="19"/>
      <c r="CU12" s="19"/>
      <c r="CV12" s="19"/>
      <c r="CW12" s="24"/>
      <c r="CX12" s="23"/>
      <c r="CY12" s="19"/>
      <c r="CZ12" s="19"/>
      <c r="DA12" s="25"/>
      <c r="DB12" s="20"/>
      <c r="DC12" s="19"/>
      <c r="DD12" s="19"/>
      <c r="DE12" s="19"/>
      <c r="DF12" s="24"/>
      <c r="DG12" s="23"/>
      <c r="DH12" s="19"/>
      <c r="DI12" s="19"/>
      <c r="DJ12" s="19"/>
      <c r="DK12" s="24"/>
      <c r="DL12" s="23"/>
      <c r="DM12" s="19"/>
      <c r="DN12" s="19"/>
      <c r="DO12" s="24"/>
      <c r="DP12" s="23"/>
      <c r="DQ12" s="19"/>
      <c r="DR12" s="19"/>
      <c r="DS12" s="24"/>
      <c r="DT12" s="23"/>
      <c r="DU12" s="19"/>
      <c r="DV12" s="19"/>
      <c r="DW12" s="19"/>
      <c r="DX12" s="24"/>
      <c r="DY12" s="23"/>
      <c r="DZ12" s="19"/>
      <c r="EA12" s="19"/>
      <c r="EB12" s="25"/>
      <c r="EC12" s="20"/>
      <c r="ED12" s="19"/>
      <c r="EE12" s="19"/>
      <c r="EF12" s="24"/>
      <c r="EG12" s="23"/>
      <c r="EH12" s="19"/>
      <c r="EI12" s="19"/>
      <c r="EJ12" s="24"/>
      <c r="EK12" s="23"/>
      <c r="EL12" s="19"/>
      <c r="EM12" s="19"/>
      <c r="EN12" s="24"/>
      <c r="EO12" s="23"/>
      <c r="EP12" s="19"/>
      <c r="EQ12" s="19"/>
      <c r="ER12" s="24"/>
      <c r="ES12" s="23"/>
      <c r="ET12" s="19"/>
      <c r="EU12" s="19"/>
      <c r="EV12" s="19"/>
      <c r="EW12" s="24"/>
      <c r="EX12" s="23"/>
      <c r="EY12" s="19"/>
      <c r="EZ12" s="19"/>
      <c r="FA12" s="25"/>
      <c r="FB12" s="20"/>
      <c r="FC12" s="19"/>
      <c r="FD12" s="19"/>
      <c r="FE12" s="19"/>
      <c r="FF12" s="24"/>
      <c r="FG12" s="23"/>
      <c r="FH12" s="19"/>
      <c r="FI12" s="19"/>
      <c r="FJ12" s="19"/>
      <c r="FK12" s="24"/>
      <c r="FL12" s="23"/>
      <c r="FM12" s="19"/>
      <c r="FN12" s="19"/>
      <c r="FO12" s="24"/>
      <c r="FP12" s="23"/>
      <c r="FQ12" s="19"/>
      <c r="FR12" s="19"/>
      <c r="FS12" s="24"/>
    </row>
    <row r="13" spans="1:175" ht="15.75" x14ac:dyDescent="0.25">
      <c r="A13" s="17" t="s">
        <v>30</v>
      </c>
      <c r="B13" s="171">
        <f>Költségösszesítő!G10</f>
        <v>0</v>
      </c>
      <c r="C13" s="20"/>
      <c r="D13" s="19"/>
      <c r="E13" s="19"/>
      <c r="F13" s="21"/>
      <c r="G13" s="23"/>
      <c r="H13" s="19"/>
      <c r="I13" s="19"/>
      <c r="J13" s="19"/>
      <c r="K13" s="21"/>
      <c r="L13" s="23"/>
      <c r="M13" s="19"/>
      <c r="N13" s="19"/>
      <c r="O13" s="21"/>
      <c r="P13" s="23"/>
      <c r="Q13" s="19"/>
      <c r="R13" s="19"/>
      <c r="S13" s="26"/>
      <c r="T13" s="23"/>
      <c r="U13" s="19"/>
      <c r="V13" s="19"/>
      <c r="W13" s="21"/>
      <c r="X13" s="24"/>
      <c r="Y13" s="23"/>
      <c r="Z13" s="19"/>
      <c r="AA13" s="19"/>
      <c r="AB13" s="25"/>
      <c r="AC13" s="20"/>
      <c r="AD13" s="19"/>
      <c r="AE13" s="19"/>
      <c r="AF13" s="24"/>
      <c r="AG13" s="23"/>
      <c r="AH13" s="19"/>
      <c r="AI13" s="19"/>
      <c r="AJ13" s="24"/>
      <c r="AK13" s="23"/>
      <c r="AL13" s="19"/>
      <c r="AM13" s="19"/>
      <c r="AN13" s="24"/>
      <c r="AO13" s="23"/>
      <c r="AP13" s="19"/>
      <c r="AQ13" s="19"/>
      <c r="AR13" s="24"/>
      <c r="AS13" s="23"/>
      <c r="AT13" s="19"/>
      <c r="AU13" s="19"/>
      <c r="AV13" s="19"/>
      <c r="AW13" s="24"/>
      <c r="AX13" s="23"/>
      <c r="AY13" s="19"/>
      <c r="AZ13" s="19"/>
      <c r="BA13" s="25"/>
      <c r="BB13" s="20"/>
      <c r="BC13" s="19"/>
      <c r="BD13" s="19"/>
      <c r="BE13" s="19"/>
      <c r="BF13" s="24"/>
      <c r="BG13" s="23"/>
      <c r="BH13" s="19"/>
      <c r="BI13" s="19"/>
      <c r="BJ13" s="19"/>
      <c r="BK13" s="24"/>
      <c r="BL13" s="23"/>
      <c r="BM13" s="19"/>
      <c r="BN13" s="19"/>
      <c r="BO13" s="24"/>
      <c r="BP13" s="23"/>
      <c r="BQ13" s="19"/>
      <c r="BR13" s="19"/>
      <c r="BS13" s="27"/>
      <c r="BT13" s="23"/>
      <c r="BU13" s="19"/>
      <c r="BV13" s="19"/>
      <c r="BW13" s="21"/>
      <c r="BX13" s="24"/>
      <c r="BY13" s="23"/>
      <c r="BZ13" s="19"/>
      <c r="CA13" s="19"/>
      <c r="CB13" s="25"/>
      <c r="CC13" s="20"/>
      <c r="CD13" s="19"/>
      <c r="CE13" s="19"/>
      <c r="CF13" s="24"/>
      <c r="CG13" s="23"/>
      <c r="CH13" s="19"/>
      <c r="CI13" s="19"/>
      <c r="CJ13" s="24"/>
      <c r="CK13" s="23"/>
      <c r="CL13" s="19"/>
      <c r="CM13" s="19"/>
      <c r="CN13" s="24"/>
      <c r="CO13" s="23"/>
      <c r="CP13" s="19"/>
      <c r="CQ13" s="19"/>
      <c r="CR13" s="24"/>
      <c r="CS13" s="23"/>
      <c r="CT13" s="19"/>
      <c r="CU13" s="19"/>
      <c r="CV13" s="19"/>
      <c r="CW13" s="24"/>
      <c r="CX13" s="23"/>
      <c r="CY13" s="19"/>
      <c r="CZ13" s="19"/>
      <c r="DA13" s="25"/>
      <c r="DB13" s="20"/>
      <c r="DC13" s="19"/>
      <c r="DD13" s="19"/>
      <c r="DE13" s="19"/>
      <c r="DF13" s="24"/>
      <c r="DG13" s="23"/>
      <c r="DH13" s="19"/>
      <c r="DI13" s="19"/>
      <c r="DJ13" s="19"/>
      <c r="DK13" s="24"/>
      <c r="DL13" s="23"/>
      <c r="DM13" s="19"/>
      <c r="DN13" s="19"/>
      <c r="DO13" s="24"/>
      <c r="DP13" s="23"/>
      <c r="DQ13" s="19"/>
      <c r="DR13" s="19"/>
      <c r="DS13" s="27"/>
      <c r="DT13" s="23"/>
      <c r="DU13" s="19"/>
      <c r="DV13" s="19"/>
      <c r="DW13" s="21"/>
      <c r="DX13" s="24"/>
      <c r="DY13" s="23"/>
      <c r="DZ13" s="19"/>
      <c r="EA13" s="19"/>
      <c r="EB13" s="25"/>
      <c r="EC13" s="20"/>
      <c r="ED13" s="19"/>
      <c r="EE13" s="19"/>
      <c r="EF13" s="24"/>
      <c r="EG13" s="23"/>
      <c r="EH13" s="19"/>
      <c r="EI13" s="19"/>
      <c r="EJ13" s="24"/>
      <c r="EK13" s="23"/>
      <c r="EL13" s="19"/>
      <c r="EM13" s="19"/>
      <c r="EN13" s="24"/>
      <c r="EO13" s="23"/>
      <c r="EP13" s="19"/>
      <c r="EQ13" s="19"/>
      <c r="ER13" s="24"/>
      <c r="ES13" s="23"/>
      <c r="ET13" s="19"/>
      <c r="EU13" s="19"/>
      <c r="EV13" s="19"/>
      <c r="EW13" s="24"/>
      <c r="EX13" s="23"/>
      <c r="EY13" s="19"/>
      <c r="EZ13" s="19"/>
      <c r="FA13" s="25"/>
      <c r="FB13" s="20"/>
      <c r="FC13" s="19"/>
      <c r="FD13" s="19"/>
      <c r="FE13" s="19"/>
      <c r="FF13" s="24"/>
      <c r="FG13" s="23"/>
      <c r="FH13" s="19"/>
      <c r="FI13" s="19"/>
      <c r="FJ13" s="19"/>
      <c r="FK13" s="24"/>
      <c r="FL13" s="23"/>
      <c r="FM13" s="19"/>
      <c r="FN13" s="19"/>
      <c r="FO13" s="24"/>
      <c r="FP13" s="23"/>
      <c r="FQ13" s="19"/>
      <c r="FR13" s="19"/>
      <c r="FS13" s="27"/>
    </row>
    <row r="14" spans="1:175" ht="18.75" x14ac:dyDescent="0.25">
      <c r="A14" s="16" t="s">
        <v>31</v>
      </c>
      <c r="B14" s="170">
        <f>Költségösszesítő!G11</f>
        <v>0</v>
      </c>
      <c r="C14" s="43">
        <f>SUM(C15:C19)</f>
        <v>0</v>
      </c>
      <c r="D14" s="44">
        <f t="shared" ref="D14:BO14" si="3">SUM(D15:D19)</f>
        <v>0</v>
      </c>
      <c r="E14" s="45">
        <f t="shared" si="3"/>
        <v>0</v>
      </c>
      <c r="F14" s="46">
        <f t="shared" si="3"/>
        <v>0</v>
      </c>
      <c r="G14" s="47">
        <f t="shared" si="3"/>
        <v>0</v>
      </c>
      <c r="H14" s="44">
        <f t="shared" si="3"/>
        <v>0</v>
      </c>
      <c r="I14" s="45">
        <f t="shared" si="3"/>
        <v>0</v>
      </c>
      <c r="J14" s="44">
        <f t="shared" si="3"/>
        <v>0</v>
      </c>
      <c r="K14" s="46">
        <f t="shared" si="3"/>
        <v>0</v>
      </c>
      <c r="L14" s="48">
        <f t="shared" si="3"/>
        <v>0</v>
      </c>
      <c r="M14" s="44">
        <f t="shared" si="3"/>
        <v>0</v>
      </c>
      <c r="N14" s="44">
        <f t="shared" si="3"/>
        <v>0</v>
      </c>
      <c r="O14" s="46">
        <f t="shared" si="3"/>
        <v>0</v>
      </c>
      <c r="P14" s="48">
        <f t="shared" si="3"/>
        <v>0</v>
      </c>
      <c r="Q14" s="44">
        <f t="shared" si="3"/>
        <v>0</v>
      </c>
      <c r="R14" s="44">
        <f t="shared" si="3"/>
        <v>0</v>
      </c>
      <c r="S14" s="46">
        <f t="shared" si="3"/>
        <v>0</v>
      </c>
      <c r="T14" s="48">
        <f t="shared" si="3"/>
        <v>0</v>
      </c>
      <c r="U14" s="44">
        <f t="shared" si="3"/>
        <v>0</v>
      </c>
      <c r="V14" s="44">
        <f t="shared" si="3"/>
        <v>0</v>
      </c>
      <c r="W14" s="44">
        <f t="shared" si="3"/>
        <v>0</v>
      </c>
      <c r="X14" s="49">
        <f t="shared" si="3"/>
        <v>0</v>
      </c>
      <c r="Y14" s="48">
        <f t="shared" si="3"/>
        <v>0</v>
      </c>
      <c r="Z14" s="44">
        <f t="shared" si="3"/>
        <v>0</v>
      </c>
      <c r="AA14" s="44">
        <f t="shared" si="3"/>
        <v>0</v>
      </c>
      <c r="AB14" s="50">
        <f t="shared" si="3"/>
        <v>0</v>
      </c>
      <c r="AC14" s="45">
        <f t="shared" si="3"/>
        <v>0</v>
      </c>
      <c r="AD14" s="44">
        <f t="shared" si="3"/>
        <v>0</v>
      </c>
      <c r="AE14" s="44">
        <f t="shared" si="3"/>
        <v>0</v>
      </c>
      <c r="AF14" s="49">
        <f t="shared" si="3"/>
        <v>0</v>
      </c>
      <c r="AG14" s="48">
        <f t="shared" si="3"/>
        <v>0</v>
      </c>
      <c r="AH14" s="44">
        <f t="shared" si="3"/>
        <v>0</v>
      </c>
      <c r="AI14" s="44">
        <f t="shared" si="3"/>
        <v>0</v>
      </c>
      <c r="AJ14" s="49">
        <f t="shared" si="3"/>
        <v>0</v>
      </c>
      <c r="AK14" s="48">
        <f t="shared" si="3"/>
        <v>0</v>
      </c>
      <c r="AL14" s="44">
        <f t="shared" si="3"/>
        <v>0</v>
      </c>
      <c r="AM14" s="44">
        <f t="shared" si="3"/>
        <v>0</v>
      </c>
      <c r="AN14" s="49">
        <f t="shared" si="3"/>
        <v>0</v>
      </c>
      <c r="AO14" s="48">
        <f t="shared" si="3"/>
        <v>0</v>
      </c>
      <c r="AP14" s="44">
        <f t="shared" si="3"/>
        <v>0</v>
      </c>
      <c r="AQ14" s="44">
        <f t="shared" si="3"/>
        <v>0</v>
      </c>
      <c r="AR14" s="49">
        <f t="shared" si="3"/>
        <v>0</v>
      </c>
      <c r="AS14" s="48">
        <f t="shared" si="3"/>
        <v>0</v>
      </c>
      <c r="AT14" s="44">
        <f t="shared" si="3"/>
        <v>0</v>
      </c>
      <c r="AU14" s="44">
        <f t="shared" si="3"/>
        <v>0</v>
      </c>
      <c r="AV14" s="44">
        <f t="shared" si="3"/>
        <v>0</v>
      </c>
      <c r="AW14" s="49">
        <f t="shared" si="3"/>
        <v>0</v>
      </c>
      <c r="AX14" s="48">
        <f t="shared" si="3"/>
        <v>0</v>
      </c>
      <c r="AY14" s="44">
        <f t="shared" si="3"/>
        <v>0</v>
      </c>
      <c r="AZ14" s="44">
        <f t="shared" si="3"/>
        <v>0</v>
      </c>
      <c r="BA14" s="50">
        <f t="shared" si="3"/>
        <v>0</v>
      </c>
      <c r="BB14" s="45">
        <f t="shared" si="3"/>
        <v>0</v>
      </c>
      <c r="BC14" s="44">
        <f t="shared" si="3"/>
        <v>0</v>
      </c>
      <c r="BD14" s="44">
        <f t="shared" si="3"/>
        <v>0</v>
      </c>
      <c r="BE14" s="44">
        <f t="shared" si="3"/>
        <v>0</v>
      </c>
      <c r="BF14" s="49">
        <f t="shared" si="3"/>
        <v>0</v>
      </c>
      <c r="BG14" s="48">
        <f t="shared" si="3"/>
        <v>0</v>
      </c>
      <c r="BH14" s="44">
        <f t="shared" si="3"/>
        <v>0</v>
      </c>
      <c r="BI14" s="44">
        <f t="shared" si="3"/>
        <v>0</v>
      </c>
      <c r="BJ14" s="44">
        <f t="shared" si="3"/>
        <v>0</v>
      </c>
      <c r="BK14" s="49">
        <f t="shared" si="3"/>
        <v>0</v>
      </c>
      <c r="BL14" s="48">
        <f t="shared" si="3"/>
        <v>0</v>
      </c>
      <c r="BM14" s="44">
        <f t="shared" si="3"/>
        <v>0</v>
      </c>
      <c r="BN14" s="44">
        <f t="shared" si="3"/>
        <v>0</v>
      </c>
      <c r="BO14" s="49">
        <f t="shared" si="3"/>
        <v>0</v>
      </c>
      <c r="BP14" s="48">
        <f t="shared" ref="BP14:DO14" si="4">SUM(BP15:BP19)</f>
        <v>0</v>
      </c>
      <c r="BQ14" s="44">
        <f t="shared" si="4"/>
        <v>0</v>
      </c>
      <c r="BR14" s="44">
        <f t="shared" si="4"/>
        <v>0</v>
      </c>
      <c r="BS14" s="49">
        <f t="shared" si="4"/>
        <v>0</v>
      </c>
      <c r="BT14" s="48">
        <f t="shared" si="4"/>
        <v>0</v>
      </c>
      <c r="BU14" s="44">
        <f t="shared" si="4"/>
        <v>0</v>
      </c>
      <c r="BV14" s="44">
        <f t="shared" si="4"/>
        <v>0</v>
      </c>
      <c r="BW14" s="44">
        <f t="shared" si="4"/>
        <v>0</v>
      </c>
      <c r="BX14" s="49">
        <f t="shared" si="4"/>
        <v>0</v>
      </c>
      <c r="BY14" s="48">
        <f t="shared" si="4"/>
        <v>0</v>
      </c>
      <c r="BZ14" s="44">
        <f t="shared" si="4"/>
        <v>0</v>
      </c>
      <c r="CA14" s="44">
        <f t="shared" si="4"/>
        <v>0</v>
      </c>
      <c r="CB14" s="50">
        <f t="shared" si="4"/>
        <v>0</v>
      </c>
      <c r="CC14" s="45">
        <f t="shared" si="4"/>
        <v>0</v>
      </c>
      <c r="CD14" s="44">
        <f t="shared" si="4"/>
        <v>0</v>
      </c>
      <c r="CE14" s="44">
        <f t="shared" si="4"/>
        <v>0</v>
      </c>
      <c r="CF14" s="49">
        <f t="shared" si="4"/>
        <v>0</v>
      </c>
      <c r="CG14" s="48">
        <f t="shared" si="4"/>
        <v>0</v>
      </c>
      <c r="CH14" s="44">
        <f t="shared" si="4"/>
        <v>0</v>
      </c>
      <c r="CI14" s="44">
        <f t="shared" si="4"/>
        <v>0</v>
      </c>
      <c r="CJ14" s="49">
        <f t="shared" si="4"/>
        <v>0</v>
      </c>
      <c r="CK14" s="48">
        <f t="shared" si="4"/>
        <v>0</v>
      </c>
      <c r="CL14" s="44">
        <f t="shared" si="4"/>
        <v>0</v>
      </c>
      <c r="CM14" s="44">
        <f t="shared" si="4"/>
        <v>0</v>
      </c>
      <c r="CN14" s="49">
        <f t="shared" si="4"/>
        <v>0</v>
      </c>
      <c r="CO14" s="48">
        <f t="shared" si="4"/>
        <v>0</v>
      </c>
      <c r="CP14" s="44">
        <f t="shared" si="4"/>
        <v>0</v>
      </c>
      <c r="CQ14" s="44">
        <f t="shared" si="4"/>
        <v>0</v>
      </c>
      <c r="CR14" s="49">
        <f t="shared" si="4"/>
        <v>0</v>
      </c>
      <c r="CS14" s="48">
        <f t="shared" si="4"/>
        <v>0</v>
      </c>
      <c r="CT14" s="44">
        <f t="shared" si="4"/>
        <v>0</v>
      </c>
      <c r="CU14" s="44">
        <f t="shared" si="4"/>
        <v>0</v>
      </c>
      <c r="CV14" s="44">
        <f t="shared" si="4"/>
        <v>0</v>
      </c>
      <c r="CW14" s="49">
        <f t="shared" si="4"/>
        <v>0</v>
      </c>
      <c r="CX14" s="48">
        <f t="shared" si="4"/>
        <v>0</v>
      </c>
      <c r="CY14" s="44">
        <f t="shared" si="4"/>
        <v>0</v>
      </c>
      <c r="CZ14" s="44">
        <f t="shared" si="4"/>
        <v>0</v>
      </c>
      <c r="DA14" s="50">
        <f t="shared" si="4"/>
        <v>0</v>
      </c>
      <c r="DB14" s="45">
        <f t="shared" si="4"/>
        <v>0</v>
      </c>
      <c r="DC14" s="44">
        <f t="shared" si="4"/>
        <v>0</v>
      </c>
      <c r="DD14" s="44">
        <f t="shared" si="4"/>
        <v>0</v>
      </c>
      <c r="DE14" s="44">
        <f t="shared" si="4"/>
        <v>0</v>
      </c>
      <c r="DF14" s="49">
        <f t="shared" si="4"/>
        <v>0</v>
      </c>
      <c r="DG14" s="48">
        <f t="shared" si="4"/>
        <v>0</v>
      </c>
      <c r="DH14" s="44">
        <f t="shared" si="4"/>
        <v>0</v>
      </c>
      <c r="DI14" s="44">
        <f t="shared" si="4"/>
        <v>0</v>
      </c>
      <c r="DJ14" s="44">
        <f t="shared" si="4"/>
        <v>0</v>
      </c>
      <c r="DK14" s="49">
        <f t="shared" si="4"/>
        <v>0</v>
      </c>
      <c r="DL14" s="48">
        <f t="shared" si="4"/>
        <v>0</v>
      </c>
      <c r="DM14" s="44">
        <f t="shared" si="4"/>
        <v>0</v>
      </c>
      <c r="DN14" s="44">
        <f t="shared" si="4"/>
        <v>0</v>
      </c>
      <c r="DO14" s="49">
        <f t="shared" si="4"/>
        <v>0</v>
      </c>
      <c r="DP14" s="48">
        <f t="shared" ref="DP14:FS14" si="5">SUM(DP15:DP19)</f>
        <v>0</v>
      </c>
      <c r="DQ14" s="44">
        <f t="shared" si="5"/>
        <v>0</v>
      </c>
      <c r="DR14" s="44">
        <f t="shared" si="5"/>
        <v>0</v>
      </c>
      <c r="DS14" s="49">
        <f t="shared" si="5"/>
        <v>0</v>
      </c>
      <c r="DT14" s="48">
        <f t="shared" si="5"/>
        <v>0</v>
      </c>
      <c r="DU14" s="44">
        <f t="shared" si="5"/>
        <v>0</v>
      </c>
      <c r="DV14" s="44">
        <f t="shared" si="5"/>
        <v>0</v>
      </c>
      <c r="DW14" s="44">
        <f t="shared" si="5"/>
        <v>0</v>
      </c>
      <c r="DX14" s="49">
        <f t="shared" si="5"/>
        <v>0</v>
      </c>
      <c r="DY14" s="48">
        <f t="shared" si="5"/>
        <v>0</v>
      </c>
      <c r="DZ14" s="44">
        <f t="shared" si="5"/>
        <v>0</v>
      </c>
      <c r="EA14" s="44">
        <f t="shared" si="5"/>
        <v>0</v>
      </c>
      <c r="EB14" s="50">
        <f t="shared" si="5"/>
        <v>0</v>
      </c>
      <c r="EC14" s="45">
        <f t="shared" si="5"/>
        <v>0</v>
      </c>
      <c r="ED14" s="44">
        <f t="shared" si="5"/>
        <v>0</v>
      </c>
      <c r="EE14" s="44">
        <f t="shared" si="5"/>
        <v>0</v>
      </c>
      <c r="EF14" s="49">
        <f t="shared" si="5"/>
        <v>0</v>
      </c>
      <c r="EG14" s="48">
        <f t="shared" si="5"/>
        <v>0</v>
      </c>
      <c r="EH14" s="44">
        <f t="shared" si="5"/>
        <v>0</v>
      </c>
      <c r="EI14" s="44">
        <f t="shared" si="5"/>
        <v>0</v>
      </c>
      <c r="EJ14" s="49">
        <f t="shared" si="5"/>
        <v>0</v>
      </c>
      <c r="EK14" s="48">
        <f t="shared" si="5"/>
        <v>0</v>
      </c>
      <c r="EL14" s="44">
        <f t="shared" si="5"/>
        <v>0</v>
      </c>
      <c r="EM14" s="44">
        <f t="shared" si="5"/>
        <v>0</v>
      </c>
      <c r="EN14" s="49">
        <f t="shared" si="5"/>
        <v>0</v>
      </c>
      <c r="EO14" s="48">
        <f t="shared" si="5"/>
        <v>0</v>
      </c>
      <c r="EP14" s="44">
        <f t="shared" si="5"/>
        <v>0</v>
      </c>
      <c r="EQ14" s="44">
        <f t="shared" si="5"/>
        <v>0</v>
      </c>
      <c r="ER14" s="49">
        <f t="shared" si="5"/>
        <v>0</v>
      </c>
      <c r="ES14" s="48">
        <f t="shared" si="5"/>
        <v>0</v>
      </c>
      <c r="ET14" s="44">
        <f t="shared" si="5"/>
        <v>0</v>
      </c>
      <c r="EU14" s="44">
        <f t="shared" si="5"/>
        <v>0</v>
      </c>
      <c r="EV14" s="44">
        <f t="shared" si="5"/>
        <v>0</v>
      </c>
      <c r="EW14" s="49">
        <f t="shared" si="5"/>
        <v>0</v>
      </c>
      <c r="EX14" s="48">
        <f t="shared" si="5"/>
        <v>0</v>
      </c>
      <c r="EY14" s="44">
        <f t="shared" si="5"/>
        <v>0</v>
      </c>
      <c r="EZ14" s="44">
        <f t="shared" si="5"/>
        <v>0</v>
      </c>
      <c r="FA14" s="50">
        <f t="shared" si="5"/>
        <v>0</v>
      </c>
      <c r="FB14" s="45">
        <f t="shared" si="5"/>
        <v>0</v>
      </c>
      <c r="FC14" s="44">
        <f t="shared" si="5"/>
        <v>0</v>
      </c>
      <c r="FD14" s="44">
        <f t="shared" si="5"/>
        <v>0</v>
      </c>
      <c r="FE14" s="44">
        <f t="shared" si="5"/>
        <v>0</v>
      </c>
      <c r="FF14" s="49">
        <f t="shared" si="5"/>
        <v>0</v>
      </c>
      <c r="FG14" s="48">
        <f t="shared" si="5"/>
        <v>0</v>
      </c>
      <c r="FH14" s="44">
        <f t="shared" si="5"/>
        <v>0</v>
      </c>
      <c r="FI14" s="44">
        <f t="shared" si="5"/>
        <v>0</v>
      </c>
      <c r="FJ14" s="44">
        <f t="shared" si="5"/>
        <v>0</v>
      </c>
      <c r="FK14" s="49">
        <f t="shared" si="5"/>
        <v>0</v>
      </c>
      <c r="FL14" s="48">
        <f t="shared" si="5"/>
        <v>0</v>
      </c>
      <c r="FM14" s="44">
        <f t="shared" si="5"/>
        <v>0</v>
      </c>
      <c r="FN14" s="44">
        <f t="shared" si="5"/>
        <v>0</v>
      </c>
      <c r="FO14" s="49">
        <f t="shared" si="5"/>
        <v>0</v>
      </c>
      <c r="FP14" s="48">
        <f t="shared" si="5"/>
        <v>0</v>
      </c>
      <c r="FQ14" s="44">
        <f t="shared" si="5"/>
        <v>0</v>
      </c>
      <c r="FR14" s="44">
        <f t="shared" si="5"/>
        <v>0</v>
      </c>
      <c r="FS14" s="49">
        <f t="shared" si="5"/>
        <v>0</v>
      </c>
    </row>
    <row r="15" spans="1:175" ht="15.75" x14ac:dyDescent="0.25">
      <c r="A15" s="17" t="s">
        <v>26</v>
      </c>
      <c r="B15" s="171">
        <f>Költségösszesítő!G12</f>
        <v>0</v>
      </c>
      <c r="C15" s="18"/>
      <c r="D15" s="19"/>
      <c r="E15" s="20"/>
      <c r="F15" s="21"/>
      <c r="G15" s="22"/>
      <c r="H15" s="19"/>
      <c r="I15" s="20"/>
      <c r="J15" s="19"/>
      <c r="K15" s="21"/>
      <c r="L15" s="23"/>
      <c r="M15" s="19"/>
      <c r="N15" s="19"/>
      <c r="O15" s="21"/>
      <c r="P15" s="23"/>
      <c r="Q15" s="19"/>
      <c r="R15" s="19"/>
      <c r="S15" s="21"/>
      <c r="T15" s="23"/>
      <c r="U15" s="19"/>
      <c r="V15" s="19"/>
      <c r="W15" s="19"/>
      <c r="X15" s="24"/>
      <c r="Y15" s="23"/>
      <c r="Z15" s="19"/>
      <c r="AA15" s="19"/>
      <c r="AB15" s="25"/>
      <c r="AC15" s="20"/>
      <c r="AD15" s="19"/>
      <c r="AE15" s="19"/>
      <c r="AF15" s="24"/>
      <c r="AG15" s="23"/>
      <c r="AH15" s="19"/>
      <c r="AI15" s="19"/>
      <c r="AJ15" s="24"/>
      <c r="AK15" s="23"/>
      <c r="AL15" s="19"/>
      <c r="AM15" s="19"/>
      <c r="AN15" s="24"/>
      <c r="AO15" s="23"/>
      <c r="AP15" s="19"/>
      <c r="AQ15" s="19"/>
      <c r="AR15" s="24"/>
      <c r="AS15" s="23"/>
      <c r="AT15" s="19"/>
      <c r="AU15" s="19"/>
      <c r="AV15" s="19"/>
      <c r="AW15" s="24"/>
      <c r="AX15" s="23"/>
      <c r="AY15" s="19"/>
      <c r="AZ15" s="19"/>
      <c r="BA15" s="25"/>
      <c r="BB15" s="20"/>
      <c r="BC15" s="19"/>
      <c r="BD15" s="19"/>
      <c r="BE15" s="19"/>
      <c r="BF15" s="24"/>
      <c r="BG15" s="23"/>
      <c r="BH15" s="19"/>
      <c r="BI15" s="19"/>
      <c r="BJ15" s="19"/>
      <c r="BK15" s="24"/>
      <c r="BL15" s="23"/>
      <c r="BM15" s="19"/>
      <c r="BN15" s="19"/>
      <c r="BO15" s="24"/>
      <c r="BP15" s="23"/>
      <c r="BQ15" s="19"/>
      <c r="BR15" s="19"/>
      <c r="BS15" s="24"/>
      <c r="BT15" s="23"/>
      <c r="BU15" s="19"/>
      <c r="BV15" s="19"/>
      <c r="BW15" s="19"/>
      <c r="BX15" s="24"/>
      <c r="BY15" s="23"/>
      <c r="BZ15" s="19"/>
      <c r="CA15" s="19"/>
      <c r="CB15" s="25"/>
      <c r="CC15" s="20"/>
      <c r="CD15" s="19"/>
      <c r="CE15" s="19"/>
      <c r="CF15" s="24"/>
      <c r="CG15" s="23"/>
      <c r="CH15" s="19"/>
      <c r="CI15" s="19"/>
      <c r="CJ15" s="24"/>
      <c r="CK15" s="23"/>
      <c r="CL15" s="19"/>
      <c r="CM15" s="19"/>
      <c r="CN15" s="24"/>
      <c r="CO15" s="23"/>
      <c r="CP15" s="19"/>
      <c r="CQ15" s="19"/>
      <c r="CR15" s="24"/>
      <c r="CS15" s="23"/>
      <c r="CT15" s="19"/>
      <c r="CU15" s="19"/>
      <c r="CV15" s="19"/>
      <c r="CW15" s="24"/>
      <c r="CX15" s="23"/>
      <c r="CY15" s="19"/>
      <c r="CZ15" s="19"/>
      <c r="DA15" s="25"/>
      <c r="DB15" s="20"/>
      <c r="DC15" s="19"/>
      <c r="DD15" s="19"/>
      <c r="DE15" s="19"/>
      <c r="DF15" s="24"/>
      <c r="DG15" s="23"/>
      <c r="DH15" s="19"/>
      <c r="DI15" s="19"/>
      <c r="DJ15" s="19"/>
      <c r="DK15" s="24"/>
      <c r="DL15" s="23"/>
      <c r="DM15" s="19"/>
      <c r="DN15" s="19"/>
      <c r="DO15" s="24"/>
      <c r="DP15" s="23"/>
      <c r="DQ15" s="19"/>
      <c r="DR15" s="19"/>
      <c r="DS15" s="24"/>
      <c r="DT15" s="23"/>
      <c r="DU15" s="19"/>
      <c r="DV15" s="19"/>
      <c r="DW15" s="19"/>
      <c r="DX15" s="24"/>
      <c r="DY15" s="23"/>
      <c r="DZ15" s="19"/>
      <c r="EA15" s="19"/>
      <c r="EB15" s="25"/>
      <c r="EC15" s="20"/>
      <c r="ED15" s="19"/>
      <c r="EE15" s="19"/>
      <c r="EF15" s="24"/>
      <c r="EG15" s="23"/>
      <c r="EH15" s="19"/>
      <c r="EI15" s="19"/>
      <c r="EJ15" s="24"/>
      <c r="EK15" s="23"/>
      <c r="EL15" s="19"/>
      <c r="EM15" s="19"/>
      <c r="EN15" s="24"/>
      <c r="EO15" s="23"/>
      <c r="EP15" s="19"/>
      <c r="EQ15" s="19"/>
      <c r="ER15" s="24"/>
      <c r="ES15" s="23"/>
      <c r="ET15" s="19"/>
      <c r="EU15" s="19"/>
      <c r="EV15" s="19"/>
      <c r="EW15" s="24"/>
      <c r="EX15" s="23"/>
      <c r="EY15" s="19"/>
      <c r="EZ15" s="19"/>
      <c r="FA15" s="25"/>
      <c r="FB15" s="20"/>
      <c r="FC15" s="19"/>
      <c r="FD15" s="19"/>
      <c r="FE15" s="19"/>
      <c r="FF15" s="24"/>
      <c r="FG15" s="23"/>
      <c r="FH15" s="19"/>
      <c r="FI15" s="19"/>
      <c r="FJ15" s="19"/>
      <c r="FK15" s="24"/>
      <c r="FL15" s="23"/>
      <c r="FM15" s="19"/>
      <c r="FN15" s="19"/>
      <c r="FO15" s="24"/>
      <c r="FP15" s="23"/>
      <c r="FQ15" s="19"/>
      <c r="FR15" s="19"/>
      <c r="FS15" s="24"/>
    </row>
    <row r="16" spans="1:175" ht="15.75" x14ac:dyDescent="0.25">
      <c r="A16" s="17" t="s">
        <v>27</v>
      </c>
      <c r="B16" s="171">
        <f>Költségösszesítő!G13</f>
        <v>0</v>
      </c>
      <c r="C16" s="18"/>
      <c r="D16" s="19"/>
      <c r="E16" s="20"/>
      <c r="F16" s="21"/>
      <c r="G16" s="22"/>
      <c r="H16" s="19"/>
      <c r="I16" s="20"/>
      <c r="J16" s="19"/>
      <c r="K16" s="21"/>
      <c r="L16" s="23"/>
      <c r="M16" s="19"/>
      <c r="N16" s="19"/>
      <c r="O16" s="21"/>
      <c r="P16" s="23"/>
      <c r="Q16" s="19"/>
      <c r="R16" s="19"/>
      <c r="S16" s="21"/>
      <c r="T16" s="23"/>
      <c r="U16" s="19"/>
      <c r="V16" s="19"/>
      <c r="W16" s="19"/>
      <c r="X16" s="24"/>
      <c r="Y16" s="23"/>
      <c r="Z16" s="19"/>
      <c r="AA16" s="19"/>
      <c r="AB16" s="25"/>
      <c r="AC16" s="20"/>
      <c r="AD16" s="19"/>
      <c r="AE16" s="19"/>
      <c r="AF16" s="24"/>
      <c r="AG16" s="23"/>
      <c r="AH16" s="19"/>
      <c r="AI16" s="19"/>
      <c r="AJ16" s="24"/>
      <c r="AK16" s="23"/>
      <c r="AL16" s="19"/>
      <c r="AM16" s="19"/>
      <c r="AN16" s="24"/>
      <c r="AO16" s="23"/>
      <c r="AP16" s="19"/>
      <c r="AQ16" s="19"/>
      <c r="AR16" s="24"/>
      <c r="AS16" s="23"/>
      <c r="AT16" s="19"/>
      <c r="AU16" s="19"/>
      <c r="AV16" s="19"/>
      <c r="AW16" s="24"/>
      <c r="AX16" s="23"/>
      <c r="AY16" s="19"/>
      <c r="AZ16" s="19"/>
      <c r="BA16" s="25"/>
      <c r="BB16" s="20"/>
      <c r="BC16" s="19"/>
      <c r="BD16" s="19"/>
      <c r="BE16" s="19"/>
      <c r="BF16" s="24"/>
      <c r="BG16" s="23"/>
      <c r="BH16" s="19"/>
      <c r="BI16" s="19"/>
      <c r="BJ16" s="19"/>
      <c r="BK16" s="24"/>
      <c r="BL16" s="23"/>
      <c r="BM16" s="19"/>
      <c r="BN16" s="19"/>
      <c r="BO16" s="24"/>
      <c r="BP16" s="23"/>
      <c r="BQ16" s="19"/>
      <c r="BR16" s="19"/>
      <c r="BS16" s="24"/>
      <c r="BT16" s="23"/>
      <c r="BU16" s="19"/>
      <c r="BV16" s="19"/>
      <c r="BW16" s="19"/>
      <c r="BX16" s="24"/>
      <c r="BY16" s="23"/>
      <c r="BZ16" s="19"/>
      <c r="CA16" s="19"/>
      <c r="CB16" s="25"/>
      <c r="CC16" s="20"/>
      <c r="CD16" s="19"/>
      <c r="CE16" s="19"/>
      <c r="CF16" s="24"/>
      <c r="CG16" s="23"/>
      <c r="CH16" s="19"/>
      <c r="CI16" s="19"/>
      <c r="CJ16" s="24"/>
      <c r="CK16" s="23"/>
      <c r="CL16" s="19"/>
      <c r="CM16" s="19"/>
      <c r="CN16" s="24"/>
      <c r="CO16" s="23"/>
      <c r="CP16" s="19"/>
      <c r="CQ16" s="19"/>
      <c r="CR16" s="24"/>
      <c r="CS16" s="23"/>
      <c r="CT16" s="19"/>
      <c r="CU16" s="19"/>
      <c r="CV16" s="19"/>
      <c r="CW16" s="24"/>
      <c r="CX16" s="23"/>
      <c r="CY16" s="19"/>
      <c r="CZ16" s="19"/>
      <c r="DA16" s="25"/>
      <c r="DB16" s="20"/>
      <c r="DC16" s="19"/>
      <c r="DD16" s="19"/>
      <c r="DE16" s="19"/>
      <c r="DF16" s="24"/>
      <c r="DG16" s="23"/>
      <c r="DH16" s="19"/>
      <c r="DI16" s="19"/>
      <c r="DJ16" s="19"/>
      <c r="DK16" s="24"/>
      <c r="DL16" s="23"/>
      <c r="DM16" s="19"/>
      <c r="DN16" s="19"/>
      <c r="DO16" s="24"/>
      <c r="DP16" s="23"/>
      <c r="DQ16" s="19"/>
      <c r="DR16" s="19"/>
      <c r="DS16" s="24"/>
      <c r="DT16" s="23"/>
      <c r="DU16" s="19"/>
      <c r="DV16" s="19"/>
      <c r="DW16" s="19"/>
      <c r="DX16" s="24"/>
      <c r="DY16" s="23"/>
      <c r="DZ16" s="19"/>
      <c r="EA16" s="19"/>
      <c r="EB16" s="25"/>
      <c r="EC16" s="20"/>
      <c r="ED16" s="19"/>
      <c r="EE16" s="19"/>
      <c r="EF16" s="24"/>
      <c r="EG16" s="23"/>
      <c r="EH16" s="19"/>
      <c r="EI16" s="19"/>
      <c r="EJ16" s="24"/>
      <c r="EK16" s="23"/>
      <c r="EL16" s="19"/>
      <c r="EM16" s="19"/>
      <c r="EN16" s="24"/>
      <c r="EO16" s="23"/>
      <c r="EP16" s="19"/>
      <c r="EQ16" s="19"/>
      <c r="ER16" s="24"/>
      <c r="ES16" s="23"/>
      <c r="ET16" s="19"/>
      <c r="EU16" s="19"/>
      <c r="EV16" s="19"/>
      <c r="EW16" s="24"/>
      <c r="EX16" s="23"/>
      <c r="EY16" s="19"/>
      <c r="EZ16" s="19"/>
      <c r="FA16" s="25"/>
      <c r="FB16" s="20"/>
      <c r="FC16" s="19"/>
      <c r="FD16" s="19"/>
      <c r="FE16" s="19"/>
      <c r="FF16" s="24"/>
      <c r="FG16" s="23"/>
      <c r="FH16" s="19"/>
      <c r="FI16" s="19"/>
      <c r="FJ16" s="19"/>
      <c r="FK16" s="24"/>
      <c r="FL16" s="23"/>
      <c r="FM16" s="19"/>
      <c r="FN16" s="19"/>
      <c r="FO16" s="24"/>
      <c r="FP16" s="23"/>
      <c r="FQ16" s="19"/>
      <c r="FR16" s="19"/>
      <c r="FS16" s="24"/>
    </row>
    <row r="17" spans="1:175" ht="15.75" x14ac:dyDescent="0.25">
      <c r="A17" s="17" t="s">
        <v>28</v>
      </c>
      <c r="B17" s="171">
        <f>Költségösszesítő!G14</f>
        <v>0</v>
      </c>
      <c r="C17" s="18"/>
      <c r="D17" s="19"/>
      <c r="E17" s="20"/>
      <c r="F17" s="21"/>
      <c r="G17" s="22"/>
      <c r="H17" s="19"/>
      <c r="I17" s="20"/>
      <c r="J17" s="19"/>
      <c r="K17" s="21"/>
      <c r="L17" s="23"/>
      <c r="M17" s="19"/>
      <c r="N17" s="19"/>
      <c r="O17" s="21"/>
      <c r="P17" s="23"/>
      <c r="Q17" s="19"/>
      <c r="R17" s="19"/>
      <c r="S17" s="21"/>
      <c r="T17" s="23"/>
      <c r="U17" s="19"/>
      <c r="V17" s="19"/>
      <c r="W17" s="19"/>
      <c r="X17" s="24"/>
      <c r="Y17" s="23"/>
      <c r="Z17" s="19"/>
      <c r="AA17" s="19"/>
      <c r="AB17" s="25"/>
      <c r="AC17" s="20"/>
      <c r="AD17" s="19"/>
      <c r="AE17" s="19"/>
      <c r="AF17" s="24"/>
      <c r="AG17" s="23"/>
      <c r="AH17" s="19"/>
      <c r="AI17" s="19"/>
      <c r="AJ17" s="24"/>
      <c r="AK17" s="23"/>
      <c r="AL17" s="19"/>
      <c r="AM17" s="19"/>
      <c r="AN17" s="24"/>
      <c r="AO17" s="23"/>
      <c r="AP17" s="19"/>
      <c r="AQ17" s="19"/>
      <c r="AR17" s="24"/>
      <c r="AS17" s="23"/>
      <c r="AT17" s="19"/>
      <c r="AU17" s="19"/>
      <c r="AV17" s="19"/>
      <c r="AW17" s="24"/>
      <c r="AX17" s="23"/>
      <c r="AY17" s="19"/>
      <c r="AZ17" s="19"/>
      <c r="BA17" s="25"/>
      <c r="BB17" s="20"/>
      <c r="BC17" s="19"/>
      <c r="BD17" s="19"/>
      <c r="BE17" s="19"/>
      <c r="BF17" s="24"/>
      <c r="BG17" s="23"/>
      <c r="BH17" s="19"/>
      <c r="BI17" s="19"/>
      <c r="BJ17" s="19"/>
      <c r="BK17" s="24"/>
      <c r="BL17" s="23"/>
      <c r="BM17" s="19"/>
      <c r="BN17" s="19"/>
      <c r="BO17" s="24"/>
      <c r="BP17" s="23"/>
      <c r="BQ17" s="19"/>
      <c r="BR17" s="19"/>
      <c r="BS17" s="24"/>
      <c r="BT17" s="23"/>
      <c r="BU17" s="19"/>
      <c r="BV17" s="19"/>
      <c r="BW17" s="19"/>
      <c r="BX17" s="24"/>
      <c r="BY17" s="23"/>
      <c r="BZ17" s="19"/>
      <c r="CA17" s="19"/>
      <c r="CB17" s="25"/>
      <c r="CC17" s="20"/>
      <c r="CD17" s="19"/>
      <c r="CE17" s="19"/>
      <c r="CF17" s="24"/>
      <c r="CG17" s="23"/>
      <c r="CH17" s="19"/>
      <c r="CI17" s="19"/>
      <c r="CJ17" s="24"/>
      <c r="CK17" s="23"/>
      <c r="CL17" s="19"/>
      <c r="CM17" s="19"/>
      <c r="CN17" s="24"/>
      <c r="CO17" s="23"/>
      <c r="CP17" s="19"/>
      <c r="CQ17" s="19"/>
      <c r="CR17" s="24"/>
      <c r="CS17" s="23"/>
      <c r="CT17" s="19"/>
      <c r="CU17" s="19"/>
      <c r="CV17" s="19"/>
      <c r="CW17" s="24"/>
      <c r="CX17" s="23"/>
      <c r="CY17" s="19"/>
      <c r="CZ17" s="19"/>
      <c r="DA17" s="25"/>
      <c r="DB17" s="20"/>
      <c r="DC17" s="19"/>
      <c r="DD17" s="19"/>
      <c r="DE17" s="19"/>
      <c r="DF17" s="24"/>
      <c r="DG17" s="23"/>
      <c r="DH17" s="19"/>
      <c r="DI17" s="19"/>
      <c r="DJ17" s="19"/>
      <c r="DK17" s="24"/>
      <c r="DL17" s="23"/>
      <c r="DM17" s="19"/>
      <c r="DN17" s="19"/>
      <c r="DO17" s="24"/>
      <c r="DP17" s="23"/>
      <c r="DQ17" s="19"/>
      <c r="DR17" s="19"/>
      <c r="DS17" s="24"/>
      <c r="DT17" s="23"/>
      <c r="DU17" s="19"/>
      <c r="DV17" s="19"/>
      <c r="DW17" s="19"/>
      <c r="DX17" s="24"/>
      <c r="DY17" s="23"/>
      <c r="DZ17" s="19"/>
      <c r="EA17" s="19"/>
      <c r="EB17" s="25"/>
      <c r="EC17" s="20"/>
      <c r="ED17" s="19"/>
      <c r="EE17" s="19"/>
      <c r="EF17" s="24"/>
      <c r="EG17" s="23"/>
      <c r="EH17" s="19"/>
      <c r="EI17" s="19"/>
      <c r="EJ17" s="24"/>
      <c r="EK17" s="23"/>
      <c r="EL17" s="19"/>
      <c r="EM17" s="19"/>
      <c r="EN17" s="24"/>
      <c r="EO17" s="23"/>
      <c r="EP17" s="19"/>
      <c r="EQ17" s="19"/>
      <c r="ER17" s="24"/>
      <c r="ES17" s="23"/>
      <c r="ET17" s="19"/>
      <c r="EU17" s="19"/>
      <c r="EV17" s="19"/>
      <c r="EW17" s="24"/>
      <c r="EX17" s="23"/>
      <c r="EY17" s="19"/>
      <c r="EZ17" s="19"/>
      <c r="FA17" s="25"/>
      <c r="FB17" s="20"/>
      <c r="FC17" s="19"/>
      <c r="FD17" s="19"/>
      <c r="FE17" s="19"/>
      <c r="FF17" s="24"/>
      <c r="FG17" s="23"/>
      <c r="FH17" s="19"/>
      <c r="FI17" s="19"/>
      <c r="FJ17" s="19"/>
      <c r="FK17" s="24"/>
      <c r="FL17" s="23"/>
      <c r="FM17" s="19"/>
      <c r="FN17" s="19"/>
      <c r="FO17" s="24"/>
      <c r="FP17" s="23"/>
      <c r="FQ17" s="19"/>
      <c r="FR17" s="19"/>
      <c r="FS17" s="24"/>
    </row>
    <row r="18" spans="1:175" ht="15.75" x14ac:dyDescent="0.25">
      <c r="A18" s="17" t="s">
        <v>29</v>
      </c>
      <c r="B18" s="171">
        <f>Költségösszesítő!G15</f>
        <v>0</v>
      </c>
      <c r="C18" s="18"/>
      <c r="D18" s="19"/>
      <c r="E18" s="20"/>
      <c r="F18" s="21"/>
      <c r="G18" s="22"/>
      <c r="H18" s="19"/>
      <c r="I18" s="20"/>
      <c r="J18" s="19"/>
      <c r="K18" s="21"/>
      <c r="L18" s="23"/>
      <c r="M18" s="19"/>
      <c r="N18" s="19"/>
      <c r="O18" s="21"/>
      <c r="P18" s="23"/>
      <c r="Q18" s="19"/>
      <c r="R18" s="19"/>
      <c r="S18" s="21"/>
      <c r="T18" s="23"/>
      <c r="U18" s="19"/>
      <c r="V18" s="19"/>
      <c r="W18" s="19"/>
      <c r="X18" s="24"/>
      <c r="Y18" s="23"/>
      <c r="Z18" s="19"/>
      <c r="AA18" s="19"/>
      <c r="AB18" s="25"/>
      <c r="AC18" s="20"/>
      <c r="AD18" s="19"/>
      <c r="AE18" s="19"/>
      <c r="AF18" s="24"/>
      <c r="AG18" s="23"/>
      <c r="AH18" s="19"/>
      <c r="AI18" s="19"/>
      <c r="AJ18" s="24"/>
      <c r="AK18" s="23"/>
      <c r="AL18" s="19"/>
      <c r="AM18" s="19"/>
      <c r="AN18" s="24"/>
      <c r="AO18" s="23"/>
      <c r="AP18" s="19"/>
      <c r="AQ18" s="19"/>
      <c r="AR18" s="24"/>
      <c r="AS18" s="23"/>
      <c r="AT18" s="19"/>
      <c r="AU18" s="19"/>
      <c r="AV18" s="19"/>
      <c r="AW18" s="24"/>
      <c r="AX18" s="23"/>
      <c r="AY18" s="19"/>
      <c r="AZ18" s="19"/>
      <c r="BA18" s="25"/>
      <c r="BB18" s="20"/>
      <c r="BC18" s="19"/>
      <c r="BD18" s="19"/>
      <c r="BE18" s="19"/>
      <c r="BF18" s="24"/>
      <c r="BG18" s="23"/>
      <c r="BH18" s="19"/>
      <c r="BI18" s="19"/>
      <c r="BJ18" s="19"/>
      <c r="BK18" s="24"/>
      <c r="BL18" s="23"/>
      <c r="BM18" s="19"/>
      <c r="BN18" s="19"/>
      <c r="BO18" s="24"/>
      <c r="BP18" s="23"/>
      <c r="BQ18" s="19"/>
      <c r="BR18" s="19"/>
      <c r="BS18" s="24"/>
      <c r="BT18" s="23"/>
      <c r="BU18" s="19"/>
      <c r="BV18" s="19"/>
      <c r="BW18" s="19"/>
      <c r="BX18" s="24"/>
      <c r="BY18" s="23"/>
      <c r="BZ18" s="19"/>
      <c r="CA18" s="19"/>
      <c r="CB18" s="25"/>
      <c r="CC18" s="20"/>
      <c r="CD18" s="19"/>
      <c r="CE18" s="19"/>
      <c r="CF18" s="24"/>
      <c r="CG18" s="23"/>
      <c r="CH18" s="19"/>
      <c r="CI18" s="19"/>
      <c r="CJ18" s="24"/>
      <c r="CK18" s="23"/>
      <c r="CL18" s="19"/>
      <c r="CM18" s="19"/>
      <c r="CN18" s="24"/>
      <c r="CO18" s="23"/>
      <c r="CP18" s="19"/>
      <c r="CQ18" s="19"/>
      <c r="CR18" s="24"/>
      <c r="CS18" s="23"/>
      <c r="CT18" s="19"/>
      <c r="CU18" s="19"/>
      <c r="CV18" s="19"/>
      <c r="CW18" s="24"/>
      <c r="CX18" s="23"/>
      <c r="CY18" s="19"/>
      <c r="CZ18" s="19"/>
      <c r="DA18" s="25"/>
      <c r="DB18" s="20"/>
      <c r="DC18" s="19"/>
      <c r="DD18" s="19"/>
      <c r="DE18" s="19"/>
      <c r="DF18" s="24"/>
      <c r="DG18" s="23"/>
      <c r="DH18" s="19"/>
      <c r="DI18" s="19"/>
      <c r="DJ18" s="19"/>
      <c r="DK18" s="24"/>
      <c r="DL18" s="23"/>
      <c r="DM18" s="19"/>
      <c r="DN18" s="19"/>
      <c r="DO18" s="24"/>
      <c r="DP18" s="23"/>
      <c r="DQ18" s="19"/>
      <c r="DR18" s="19"/>
      <c r="DS18" s="24"/>
      <c r="DT18" s="23"/>
      <c r="DU18" s="19"/>
      <c r="DV18" s="19"/>
      <c r="DW18" s="19"/>
      <c r="DX18" s="24"/>
      <c r="DY18" s="23"/>
      <c r="DZ18" s="19"/>
      <c r="EA18" s="19"/>
      <c r="EB18" s="25"/>
      <c r="EC18" s="20"/>
      <c r="ED18" s="19"/>
      <c r="EE18" s="19"/>
      <c r="EF18" s="24"/>
      <c r="EG18" s="23"/>
      <c r="EH18" s="19"/>
      <c r="EI18" s="19"/>
      <c r="EJ18" s="24"/>
      <c r="EK18" s="23"/>
      <c r="EL18" s="19"/>
      <c r="EM18" s="19"/>
      <c r="EN18" s="24"/>
      <c r="EO18" s="23"/>
      <c r="EP18" s="19"/>
      <c r="EQ18" s="19"/>
      <c r="ER18" s="24"/>
      <c r="ES18" s="23"/>
      <c r="ET18" s="19"/>
      <c r="EU18" s="19"/>
      <c r="EV18" s="19"/>
      <c r="EW18" s="24"/>
      <c r="EX18" s="23"/>
      <c r="EY18" s="19"/>
      <c r="EZ18" s="19"/>
      <c r="FA18" s="25"/>
      <c r="FB18" s="20"/>
      <c r="FC18" s="19"/>
      <c r="FD18" s="19"/>
      <c r="FE18" s="19"/>
      <c r="FF18" s="24"/>
      <c r="FG18" s="23"/>
      <c r="FH18" s="19"/>
      <c r="FI18" s="19"/>
      <c r="FJ18" s="19"/>
      <c r="FK18" s="24"/>
      <c r="FL18" s="23"/>
      <c r="FM18" s="19"/>
      <c r="FN18" s="19"/>
      <c r="FO18" s="24"/>
      <c r="FP18" s="23"/>
      <c r="FQ18" s="19"/>
      <c r="FR18" s="19"/>
      <c r="FS18" s="24"/>
    </row>
    <row r="19" spans="1:175" ht="15.75" x14ac:dyDescent="0.25">
      <c r="A19" s="17" t="s">
        <v>30</v>
      </c>
      <c r="B19" s="171">
        <f>Költségösszesítő!G16</f>
        <v>0</v>
      </c>
      <c r="C19" s="20"/>
      <c r="D19" s="19"/>
      <c r="E19" s="19"/>
      <c r="F19" s="21"/>
      <c r="G19" s="23"/>
      <c r="H19" s="19"/>
      <c r="I19" s="19"/>
      <c r="J19" s="19"/>
      <c r="K19" s="21"/>
      <c r="L19" s="23"/>
      <c r="M19" s="19"/>
      <c r="N19" s="19"/>
      <c r="O19" s="21"/>
      <c r="P19" s="23"/>
      <c r="Q19" s="19"/>
      <c r="R19" s="19"/>
      <c r="S19" s="26"/>
      <c r="T19" s="23"/>
      <c r="U19" s="19"/>
      <c r="V19" s="19"/>
      <c r="W19" s="21"/>
      <c r="X19" s="24"/>
      <c r="Y19" s="23"/>
      <c r="Z19" s="19"/>
      <c r="AA19" s="19"/>
      <c r="AB19" s="25"/>
      <c r="AC19" s="20"/>
      <c r="AD19" s="19"/>
      <c r="AE19" s="19"/>
      <c r="AF19" s="24"/>
      <c r="AG19" s="23"/>
      <c r="AH19" s="19"/>
      <c r="AI19" s="19"/>
      <c r="AJ19" s="24"/>
      <c r="AK19" s="23"/>
      <c r="AL19" s="19"/>
      <c r="AM19" s="19"/>
      <c r="AN19" s="24"/>
      <c r="AO19" s="23"/>
      <c r="AP19" s="19"/>
      <c r="AQ19" s="19"/>
      <c r="AR19" s="24"/>
      <c r="AS19" s="23"/>
      <c r="AT19" s="19"/>
      <c r="AU19" s="19"/>
      <c r="AV19" s="19"/>
      <c r="AW19" s="24"/>
      <c r="AX19" s="23"/>
      <c r="AY19" s="19"/>
      <c r="AZ19" s="19"/>
      <c r="BA19" s="25"/>
      <c r="BB19" s="20"/>
      <c r="BC19" s="19"/>
      <c r="BD19" s="19"/>
      <c r="BE19" s="19"/>
      <c r="BF19" s="24"/>
      <c r="BG19" s="23"/>
      <c r="BH19" s="19"/>
      <c r="BI19" s="19"/>
      <c r="BJ19" s="19"/>
      <c r="BK19" s="24"/>
      <c r="BL19" s="23"/>
      <c r="BM19" s="19"/>
      <c r="BN19" s="19"/>
      <c r="BO19" s="24"/>
      <c r="BP19" s="23"/>
      <c r="BQ19" s="19"/>
      <c r="BR19" s="19"/>
      <c r="BS19" s="27"/>
      <c r="BT19" s="23"/>
      <c r="BU19" s="19"/>
      <c r="BV19" s="19"/>
      <c r="BW19" s="21"/>
      <c r="BX19" s="24"/>
      <c r="BY19" s="23"/>
      <c r="BZ19" s="19"/>
      <c r="CA19" s="19"/>
      <c r="CB19" s="25"/>
      <c r="CC19" s="20"/>
      <c r="CD19" s="19"/>
      <c r="CE19" s="19"/>
      <c r="CF19" s="24"/>
      <c r="CG19" s="23"/>
      <c r="CH19" s="19"/>
      <c r="CI19" s="19"/>
      <c r="CJ19" s="24"/>
      <c r="CK19" s="23"/>
      <c r="CL19" s="19"/>
      <c r="CM19" s="19"/>
      <c r="CN19" s="24"/>
      <c r="CO19" s="23"/>
      <c r="CP19" s="19"/>
      <c r="CQ19" s="19"/>
      <c r="CR19" s="24"/>
      <c r="CS19" s="23"/>
      <c r="CT19" s="19"/>
      <c r="CU19" s="19"/>
      <c r="CV19" s="19"/>
      <c r="CW19" s="24"/>
      <c r="CX19" s="23"/>
      <c r="CY19" s="19"/>
      <c r="CZ19" s="19"/>
      <c r="DA19" s="25"/>
      <c r="DB19" s="20"/>
      <c r="DC19" s="19"/>
      <c r="DD19" s="19"/>
      <c r="DE19" s="19"/>
      <c r="DF19" s="24"/>
      <c r="DG19" s="23"/>
      <c r="DH19" s="19"/>
      <c r="DI19" s="19"/>
      <c r="DJ19" s="19"/>
      <c r="DK19" s="24"/>
      <c r="DL19" s="23"/>
      <c r="DM19" s="19"/>
      <c r="DN19" s="19"/>
      <c r="DO19" s="24"/>
      <c r="DP19" s="23"/>
      <c r="DQ19" s="19"/>
      <c r="DR19" s="19"/>
      <c r="DS19" s="27"/>
      <c r="DT19" s="23"/>
      <c r="DU19" s="19"/>
      <c r="DV19" s="19"/>
      <c r="DW19" s="21"/>
      <c r="DX19" s="24"/>
      <c r="DY19" s="23"/>
      <c r="DZ19" s="19"/>
      <c r="EA19" s="19"/>
      <c r="EB19" s="25"/>
      <c r="EC19" s="20"/>
      <c r="ED19" s="19"/>
      <c r="EE19" s="19"/>
      <c r="EF19" s="24"/>
      <c r="EG19" s="23"/>
      <c r="EH19" s="19"/>
      <c r="EI19" s="19"/>
      <c r="EJ19" s="24"/>
      <c r="EK19" s="23"/>
      <c r="EL19" s="19"/>
      <c r="EM19" s="19"/>
      <c r="EN19" s="24"/>
      <c r="EO19" s="23"/>
      <c r="EP19" s="19"/>
      <c r="EQ19" s="19"/>
      <c r="ER19" s="24"/>
      <c r="ES19" s="23"/>
      <c r="ET19" s="19"/>
      <c r="EU19" s="19"/>
      <c r="EV19" s="19"/>
      <c r="EW19" s="24"/>
      <c r="EX19" s="23"/>
      <c r="EY19" s="19"/>
      <c r="EZ19" s="19"/>
      <c r="FA19" s="25"/>
      <c r="FB19" s="20"/>
      <c r="FC19" s="19"/>
      <c r="FD19" s="19"/>
      <c r="FE19" s="19"/>
      <c r="FF19" s="24"/>
      <c r="FG19" s="23"/>
      <c r="FH19" s="19"/>
      <c r="FI19" s="19"/>
      <c r="FJ19" s="19"/>
      <c r="FK19" s="24"/>
      <c r="FL19" s="23"/>
      <c r="FM19" s="19"/>
      <c r="FN19" s="19"/>
      <c r="FO19" s="24"/>
      <c r="FP19" s="23"/>
      <c r="FQ19" s="19"/>
      <c r="FR19" s="19"/>
      <c r="FS19" s="27"/>
    </row>
    <row r="20" spans="1:175" ht="18.75" x14ac:dyDescent="0.25">
      <c r="A20" s="16" t="s">
        <v>32</v>
      </c>
      <c r="B20" s="170">
        <f>Költségösszesítő!G17</f>
        <v>0</v>
      </c>
      <c r="C20" s="43">
        <f>SUM(C21:C25)</f>
        <v>0</v>
      </c>
      <c r="D20" s="44">
        <f t="shared" ref="D20:BO20" si="6">SUM(D21:D25)</f>
        <v>0</v>
      </c>
      <c r="E20" s="45">
        <f t="shared" si="6"/>
        <v>0</v>
      </c>
      <c r="F20" s="46">
        <f t="shared" si="6"/>
        <v>0</v>
      </c>
      <c r="G20" s="47">
        <f t="shared" si="6"/>
        <v>0</v>
      </c>
      <c r="H20" s="44">
        <f t="shared" si="6"/>
        <v>0</v>
      </c>
      <c r="I20" s="45">
        <f t="shared" si="6"/>
        <v>0</v>
      </c>
      <c r="J20" s="44">
        <f t="shared" si="6"/>
        <v>0</v>
      </c>
      <c r="K20" s="46">
        <f t="shared" si="6"/>
        <v>0</v>
      </c>
      <c r="L20" s="48">
        <f t="shared" si="6"/>
        <v>0</v>
      </c>
      <c r="M20" s="44">
        <f t="shared" si="6"/>
        <v>0</v>
      </c>
      <c r="N20" s="44">
        <f t="shared" si="6"/>
        <v>0</v>
      </c>
      <c r="O20" s="46">
        <f t="shared" si="6"/>
        <v>0</v>
      </c>
      <c r="P20" s="48">
        <f t="shared" si="6"/>
        <v>0</v>
      </c>
      <c r="Q20" s="44">
        <f t="shared" si="6"/>
        <v>0</v>
      </c>
      <c r="R20" s="44">
        <f t="shared" si="6"/>
        <v>0</v>
      </c>
      <c r="S20" s="46">
        <f t="shared" si="6"/>
        <v>0</v>
      </c>
      <c r="T20" s="48">
        <f t="shared" si="6"/>
        <v>0</v>
      </c>
      <c r="U20" s="44">
        <f t="shared" si="6"/>
        <v>0</v>
      </c>
      <c r="V20" s="44">
        <f t="shared" si="6"/>
        <v>0</v>
      </c>
      <c r="W20" s="44">
        <f t="shared" si="6"/>
        <v>0</v>
      </c>
      <c r="X20" s="49">
        <f t="shared" si="6"/>
        <v>0</v>
      </c>
      <c r="Y20" s="48">
        <f t="shared" si="6"/>
        <v>0</v>
      </c>
      <c r="Z20" s="44">
        <f t="shared" si="6"/>
        <v>0</v>
      </c>
      <c r="AA20" s="44">
        <f t="shared" si="6"/>
        <v>0</v>
      </c>
      <c r="AB20" s="50">
        <f t="shared" si="6"/>
        <v>0</v>
      </c>
      <c r="AC20" s="45">
        <f t="shared" si="6"/>
        <v>0</v>
      </c>
      <c r="AD20" s="44">
        <f t="shared" si="6"/>
        <v>0</v>
      </c>
      <c r="AE20" s="44">
        <f t="shared" si="6"/>
        <v>0</v>
      </c>
      <c r="AF20" s="49">
        <f t="shared" si="6"/>
        <v>0</v>
      </c>
      <c r="AG20" s="48">
        <f t="shared" si="6"/>
        <v>0</v>
      </c>
      <c r="AH20" s="44">
        <f t="shared" si="6"/>
        <v>0</v>
      </c>
      <c r="AI20" s="44">
        <f t="shared" si="6"/>
        <v>0</v>
      </c>
      <c r="AJ20" s="49">
        <f t="shared" si="6"/>
        <v>0</v>
      </c>
      <c r="AK20" s="48">
        <f t="shared" si="6"/>
        <v>0</v>
      </c>
      <c r="AL20" s="44">
        <f t="shared" si="6"/>
        <v>0</v>
      </c>
      <c r="AM20" s="44">
        <f t="shared" si="6"/>
        <v>0</v>
      </c>
      <c r="AN20" s="49">
        <f t="shared" si="6"/>
        <v>0</v>
      </c>
      <c r="AO20" s="48">
        <f t="shared" si="6"/>
        <v>0</v>
      </c>
      <c r="AP20" s="44">
        <f t="shared" si="6"/>
        <v>0</v>
      </c>
      <c r="AQ20" s="44">
        <f t="shared" si="6"/>
        <v>0</v>
      </c>
      <c r="AR20" s="49">
        <f t="shared" si="6"/>
        <v>0</v>
      </c>
      <c r="AS20" s="48">
        <f t="shared" si="6"/>
        <v>0</v>
      </c>
      <c r="AT20" s="44">
        <f t="shared" si="6"/>
        <v>0</v>
      </c>
      <c r="AU20" s="44">
        <f t="shared" si="6"/>
        <v>0</v>
      </c>
      <c r="AV20" s="44">
        <f t="shared" si="6"/>
        <v>0</v>
      </c>
      <c r="AW20" s="49">
        <f t="shared" si="6"/>
        <v>0</v>
      </c>
      <c r="AX20" s="48">
        <f t="shared" si="6"/>
        <v>0</v>
      </c>
      <c r="AY20" s="44">
        <f t="shared" si="6"/>
        <v>0</v>
      </c>
      <c r="AZ20" s="44">
        <f t="shared" si="6"/>
        <v>0</v>
      </c>
      <c r="BA20" s="50">
        <f t="shared" si="6"/>
        <v>0</v>
      </c>
      <c r="BB20" s="45">
        <f t="shared" si="6"/>
        <v>0</v>
      </c>
      <c r="BC20" s="44">
        <f t="shared" si="6"/>
        <v>0</v>
      </c>
      <c r="BD20" s="44">
        <f t="shared" si="6"/>
        <v>0</v>
      </c>
      <c r="BE20" s="44">
        <f t="shared" si="6"/>
        <v>0</v>
      </c>
      <c r="BF20" s="49">
        <f t="shared" si="6"/>
        <v>0</v>
      </c>
      <c r="BG20" s="48">
        <f t="shared" si="6"/>
        <v>0</v>
      </c>
      <c r="BH20" s="44">
        <f t="shared" si="6"/>
        <v>0</v>
      </c>
      <c r="BI20" s="44">
        <f t="shared" si="6"/>
        <v>0</v>
      </c>
      <c r="BJ20" s="44">
        <f t="shared" si="6"/>
        <v>0</v>
      </c>
      <c r="BK20" s="49">
        <f t="shared" si="6"/>
        <v>0</v>
      </c>
      <c r="BL20" s="48">
        <f t="shared" si="6"/>
        <v>0</v>
      </c>
      <c r="BM20" s="44">
        <f t="shared" si="6"/>
        <v>0</v>
      </c>
      <c r="BN20" s="44">
        <f t="shared" si="6"/>
        <v>0</v>
      </c>
      <c r="BO20" s="49">
        <f t="shared" si="6"/>
        <v>0</v>
      </c>
      <c r="BP20" s="48">
        <f t="shared" ref="BP20:DO20" si="7">SUM(BP21:BP25)</f>
        <v>0</v>
      </c>
      <c r="BQ20" s="44">
        <f t="shared" si="7"/>
        <v>0</v>
      </c>
      <c r="BR20" s="44">
        <f t="shared" si="7"/>
        <v>0</v>
      </c>
      <c r="BS20" s="49">
        <f t="shared" si="7"/>
        <v>0</v>
      </c>
      <c r="BT20" s="48">
        <f t="shared" si="7"/>
        <v>0</v>
      </c>
      <c r="BU20" s="44">
        <f t="shared" si="7"/>
        <v>0</v>
      </c>
      <c r="BV20" s="44">
        <f t="shared" si="7"/>
        <v>0</v>
      </c>
      <c r="BW20" s="44">
        <f t="shared" si="7"/>
        <v>0</v>
      </c>
      <c r="BX20" s="49">
        <f t="shared" si="7"/>
        <v>0</v>
      </c>
      <c r="BY20" s="48">
        <f t="shared" si="7"/>
        <v>0</v>
      </c>
      <c r="BZ20" s="44">
        <f t="shared" si="7"/>
        <v>0</v>
      </c>
      <c r="CA20" s="44">
        <f t="shared" si="7"/>
        <v>0</v>
      </c>
      <c r="CB20" s="50">
        <f t="shared" si="7"/>
        <v>0</v>
      </c>
      <c r="CC20" s="45">
        <f t="shared" si="7"/>
        <v>0</v>
      </c>
      <c r="CD20" s="44">
        <f t="shared" si="7"/>
        <v>0</v>
      </c>
      <c r="CE20" s="44">
        <f t="shared" si="7"/>
        <v>0</v>
      </c>
      <c r="CF20" s="49">
        <f t="shared" si="7"/>
        <v>0</v>
      </c>
      <c r="CG20" s="48">
        <f t="shared" si="7"/>
        <v>0</v>
      </c>
      <c r="CH20" s="44">
        <f t="shared" si="7"/>
        <v>0</v>
      </c>
      <c r="CI20" s="44">
        <f t="shared" si="7"/>
        <v>0</v>
      </c>
      <c r="CJ20" s="49">
        <f t="shared" si="7"/>
        <v>0</v>
      </c>
      <c r="CK20" s="48">
        <f t="shared" si="7"/>
        <v>0</v>
      </c>
      <c r="CL20" s="44">
        <f t="shared" si="7"/>
        <v>0</v>
      </c>
      <c r="CM20" s="44">
        <f t="shared" si="7"/>
        <v>0</v>
      </c>
      <c r="CN20" s="49">
        <f t="shared" si="7"/>
        <v>0</v>
      </c>
      <c r="CO20" s="48">
        <f t="shared" si="7"/>
        <v>0</v>
      </c>
      <c r="CP20" s="44">
        <f t="shared" si="7"/>
        <v>0</v>
      </c>
      <c r="CQ20" s="44">
        <f t="shared" si="7"/>
        <v>0</v>
      </c>
      <c r="CR20" s="49">
        <f t="shared" si="7"/>
        <v>0</v>
      </c>
      <c r="CS20" s="48">
        <f t="shared" si="7"/>
        <v>0</v>
      </c>
      <c r="CT20" s="44">
        <f t="shared" si="7"/>
        <v>0</v>
      </c>
      <c r="CU20" s="44">
        <f t="shared" si="7"/>
        <v>0</v>
      </c>
      <c r="CV20" s="44">
        <f t="shared" si="7"/>
        <v>0</v>
      </c>
      <c r="CW20" s="49">
        <f t="shared" si="7"/>
        <v>0</v>
      </c>
      <c r="CX20" s="48">
        <f t="shared" si="7"/>
        <v>0</v>
      </c>
      <c r="CY20" s="44">
        <f t="shared" si="7"/>
        <v>0</v>
      </c>
      <c r="CZ20" s="44">
        <f t="shared" si="7"/>
        <v>0</v>
      </c>
      <c r="DA20" s="50">
        <f t="shared" si="7"/>
        <v>0</v>
      </c>
      <c r="DB20" s="45">
        <f t="shared" si="7"/>
        <v>0</v>
      </c>
      <c r="DC20" s="44">
        <f t="shared" si="7"/>
        <v>0</v>
      </c>
      <c r="DD20" s="44">
        <f t="shared" si="7"/>
        <v>0</v>
      </c>
      <c r="DE20" s="44">
        <f t="shared" si="7"/>
        <v>0</v>
      </c>
      <c r="DF20" s="49">
        <f t="shared" si="7"/>
        <v>0</v>
      </c>
      <c r="DG20" s="48">
        <f t="shared" si="7"/>
        <v>0</v>
      </c>
      <c r="DH20" s="44">
        <f t="shared" si="7"/>
        <v>0</v>
      </c>
      <c r="DI20" s="44">
        <f t="shared" si="7"/>
        <v>0</v>
      </c>
      <c r="DJ20" s="44">
        <f t="shared" si="7"/>
        <v>0</v>
      </c>
      <c r="DK20" s="49">
        <f t="shared" si="7"/>
        <v>0</v>
      </c>
      <c r="DL20" s="48">
        <f t="shared" si="7"/>
        <v>0</v>
      </c>
      <c r="DM20" s="44">
        <f t="shared" si="7"/>
        <v>0</v>
      </c>
      <c r="DN20" s="44">
        <f t="shared" si="7"/>
        <v>0</v>
      </c>
      <c r="DO20" s="49">
        <f t="shared" si="7"/>
        <v>0</v>
      </c>
      <c r="DP20" s="48">
        <f t="shared" ref="DP20:FS20" si="8">SUM(DP21:DP25)</f>
        <v>0</v>
      </c>
      <c r="DQ20" s="44">
        <f t="shared" si="8"/>
        <v>0</v>
      </c>
      <c r="DR20" s="44">
        <f t="shared" si="8"/>
        <v>0</v>
      </c>
      <c r="DS20" s="49">
        <f t="shared" si="8"/>
        <v>0</v>
      </c>
      <c r="DT20" s="48">
        <f t="shared" si="8"/>
        <v>0</v>
      </c>
      <c r="DU20" s="44">
        <f t="shared" si="8"/>
        <v>0</v>
      </c>
      <c r="DV20" s="44">
        <f t="shared" si="8"/>
        <v>0</v>
      </c>
      <c r="DW20" s="44">
        <f t="shared" si="8"/>
        <v>0</v>
      </c>
      <c r="DX20" s="49">
        <f t="shared" si="8"/>
        <v>0</v>
      </c>
      <c r="DY20" s="48">
        <f t="shared" si="8"/>
        <v>0</v>
      </c>
      <c r="DZ20" s="44">
        <f t="shared" si="8"/>
        <v>0</v>
      </c>
      <c r="EA20" s="44">
        <f t="shared" si="8"/>
        <v>0</v>
      </c>
      <c r="EB20" s="50">
        <f t="shared" si="8"/>
        <v>0</v>
      </c>
      <c r="EC20" s="45">
        <f t="shared" si="8"/>
        <v>0</v>
      </c>
      <c r="ED20" s="44">
        <f t="shared" si="8"/>
        <v>0</v>
      </c>
      <c r="EE20" s="44">
        <f t="shared" si="8"/>
        <v>0</v>
      </c>
      <c r="EF20" s="49">
        <f t="shared" si="8"/>
        <v>0</v>
      </c>
      <c r="EG20" s="48">
        <f t="shared" si="8"/>
        <v>0</v>
      </c>
      <c r="EH20" s="44">
        <f t="shared" si="8"/>
        <v>0</v>
      </c>
      <c r="EI20" s="44">
        <f t="shared" si="8"/>
        <v>0</v>
      </c>
      <c r="EJ20" s="49">
        <f t="shared" si="8"/>
        <v>0</v>
      </c>
      <c r="EK20" s="48">
        <f t="shared" si="8"/>
        <v>0</v>
      </c>
      <c r="EL20" s="44">
        <f t="shared" si="8"/>
        <v>0</v>
      </c>
      <c r="EM20" s="44">
        <f t="shared" si="8"/>
        <v>0</v>
      </c>
      <c r="EN20" s="49">
        <f t="shared" si="8"/>
        <v>0</v>
      </c>
      <c r="EO20" s="48">
        <f t="shared" si="8"/>
        <v>0</v>
      </c>
      <c r="EP20" s="44">
        <f t="shared" si="8"/>
        <v>0</v>
      </c>
      <c r="EQ20" s="44">
        <f t="shared" si="8"/>
        <v>0</v>
      </c>
      <c r="ER20" s="49">
        <f t="shared" si="8"/>
        <v>0</v>
      </c>
      <c r="ES20" s="48">
        <f t="shared" si="8"/>
        <v>0</v>
      </c>
      <c r="ET20" s="44">
        <f t="shared" si="8"/>
        <v>0</v>
      </c>
      <c r="EU20" s="44">
        <f t="shared" si="8"/>
        <v>0</v>
      </c>
      <c r="EV20" s="44">
        <f t="shared" si="8"/>
        <v>0</v>
      </c>
      <c r="EW20" s="49">
        <f t="shared" si="8"/>
        <v>0</v>
      </c>
      <c r="EX20" s="48">
        <f t="shared" si="8"/>
        <v>0</v>
      </c>
      <c r="EY20" s="44">
        <f t="shared" si="8"/>
        <v>0</v>
      </c>
      <c r="EZ20" s="44">
        <f t="shared" si="8"/>
        <v>0</v>
      </c>
      <c r="FA20" s="50">
        <f t="shared" si="8"/>
        <v>0</v>
      </c>
      <c r="FB20" s="45">
        <f t="shared" si="8"/>
        <v>0</v>
      </c>
      <c r="FC20" s="44">
        <f t="shared" si="8"/>
        <v>0</v>
      </c>
      <c r="FD20" s="44">
        <f t="shared" si="8"/>
        <v>0</v>
      </c>
      <c r="FE20" s="44">
        <f t="shared" si="8"/>
        <v>0</v>
      </c>
      <c r="FF20" s="49">
        <f t="shared" si="8"/>
        <v>0</v>
      </c>
      <c r="FG20" s="48">
        <f t="shared" si="8"/>
        <v>0</v>
      </c>
      <c r="FH20" s="44">
        <f t="shared" si="8"/>
        <v>0</v>
      </c>
      <c r="FI20" s="44">
        <f t="shared" si="8"/>
        <v>0</v>
      </c>
      <c r="FJ20" s="44">
        <f t="shared" si="8"/>
        <v>0</v>
      </c>
      <c r="FK20" s="49">
        <f t="shared" si="8"/>
        <v>0</v>
      </c>
      <c r="FL20" s="48">
        <f t="shared" si="8"/>
        <v>0</v>
      </c>
      <c r="FM20" s="44">
        <f t="shared" si="8"/>
        <v>0</v>
      </c>
      <c r="FN20" s="44">
        <f t="shared" si="8"/>
        <v>0</v>
      </c>
      <c r="FO20" s="49">
        <f t="shared" si="8"/>
        <v>0</v>
      </c>
      <c r="FP20" s="48">
        <f t="shared" si="8"/>
        <v>0</v>
      </c>
      <c r="FQ20" s="44">
        <f t="shared" si="8"/>
        <v>0</v>
      </c>
      <c r="FR20" s="44">
        <f t="shared" si="8"/>
        <v>0</v>
      </c>
      <c r="FS20" s="49">
        <f t="shared" si="8"/>
        <v>0</v>
      </c>
    </row>
    <row r="21" spans="1:175" ht="15.75" x14ac:dyDescent="0.25">
      <c r="A21" s="17" t="s">
        <v>26</v>
      </c>
      <c r="B21" s="171">
        <f>Költségösszesítő!G18</f>
        <v>0</v>
      </c>
      <c r="C21" s="18"/>
      <c r="D21" s="19"/>
      <c r="E21" s="20"/>
      <c r="F21" s="21"/>
      <c r="G21" s="22"/>
      <c r="H21" s="19"/>
      <c r="I21" s="20"/>
      <c r="J21" s="19"/>
      <c r="K21" s="21"/>
      <c r="L21" s="23"/>
      <c r="M21" s="19"/>
      <c r="N21" s="19"/>
      <c r="O21" s="21"/>
      <c r="P21" s="23"/>
      <c r="Q21" s="19"/>
      <c r="R21" s="19"/>
      <c r="S21" s="21"/>
      <c r="T21" s="23"/>
      <c r="U21" s="19"/>
      <c r="V21" s="19"/>
      <c r="W21" s="19"/>
      <c r="X21" s="24"/>
      <c r="Y21" s="23"/>
      <c r="Z21" s="19"/>
      <c r="AA21" s="19"/>
      <c r="AB21" s="25"/>
      <c r="AC21" s="20"/>
      <c r="AD21" s="19"/>
      <c r="AE21" s="19"/>
      <c r="AF21" s="24"/>
      <c r="AG21" s="23"/>
      <c r="AH21" s="19"/>
      <c r="AI21" s="19"/>
      <c r="AJ21" s="24"/>
      <c r="AK21" s="23"/>
      <c r="AL21" s="19"/>
      <c r="AM21" s="19"/>
      <c r="AN21" s="24"/>
      <c r="AO21" s="23"/>
      <c r="AP21" s="19"/>
      <c r="AQ21" s="19"/>
      <c r="AR21" s="24"/>
      <c r="AS21" s="23"/>
      <c r="AT21" s="19"/>
      <c r="AU21" s="19"/>
      <c r="AV21" s="19"/>
      <c r="AW21" s="24"/>
      <c r="AX21" s="23"/>
      <c r="AY21" s="19"/>
      <c r="AZ21" s="19"/>
      <c r="BA21" s="25"/>
      <c r="BB21" s="20"/>
      <c r="BC21" s="19"/>
      <c r="BD21" s="19"/>
      <c r="BE21" s="19"/>
      <c r="BF21" s="24"/>
      <c r="BG21" s="23"/>
      <c r="BH21" s="19"/>
      <c r="BI21" s="19"/>
      <c r="BJ21" s="19"/>
      <c r="BK21" s="24"/>
      <c r="BL21" s="23"/>
      <c r="BM21" s="19"/>
      <c r="BN21" s="19"/>
      <c r="BO21" s="24"/>
      <c r="BP21" s="23"/>
      <c r="BQ21" s="19"/>
      <c r="BR21" s="19"/>
      <c r="BS21" s="24"/>
      <c r="BT21" s="23"/>
      <c r="BU21" s="19"/>
      <c r="BV21" s="19"/>
      <c r="BW21" s="19"/>
      <c r="BX21" s="24"/>
      <c r="BY21" s="23"/>
      <c r="BZ21" s="19"/>
      <c r="CA21" s="19"/>
      <c r="CB21" s="25"/>
      <c r="CC21" s="20"/>
      <c r="CD21" s="19"/>
      <c r="CE21" s="19"/>
      <c r="CF21" s="24"/>
      <c r="CG21" s="23"/>
      <c r="CH21" s="19"/>
      <c r="CI21" s="19"/>
      <c r="CJ21" s="24"/>
      <c r="CK21" s="23"/>
      <c r="CL21" s="19"/>
      <c r="CM21" s="19"/>
      <c r="CN21" s="24"/>
      <c r="CO21" s="23"/>
      <c r="CP21" s="19"/>
      <c r="CQ21" s="19"/>
      <c r="CR21" s="24"/>
      <c r="CS21" s="23"/>
      <c r="CT21" s="19"/>
      <c r="CU21" s="19"/>
      <c r="CV21" s="19"/>
      <c r="CW21" s="24"/>
      <c r="CX21" s="23"/>
      <c r="CY21" s="19"/>
      <c r="CZ21" s="19"/>
      <c r="DA21" s="25"/>
      <c r="DB21" s="20"/>
      <c r="DC21" s="19"/>
      <c r="DD21" s="19"/>
      <c r="DE21" s="19"/>
      <c r="DF21" s="24"/>
      <c r="DG21" s="23"/>
      <c r="DH21" s="19"/>
      <c r="DI21" s="19"/>
      <c r="DJ21" s="19"/>
      <c r="DK21" s="24"/>
      <c r="DL21" s="23"/>
      <c r="DM21" s="19"/>
      <c r="DN21" s="19"/>
      <c r="DO21" s="24"/>
      <c r="DP21" s="23"/>
      <c r="DQ21" s="19"/>
      <c r="DR21" s="19"/>
      <c r="DS21" s="24"/>
      <c r="DT21" s="23"/>
      <c r="DU21" s="19"/>
      <c r="DV21" s="19"/>
      <c r="DW21" s="19"/>
      <c r="DX21" s="24"/>
      <c r="DY21" s="23"/>
      <c r="DZ21" s="19"/>
      <c r="EA21" s="19"/>
      <c r="EB21" s="25"/>
      <c r="EC21" s="20"/>
      <c r="ED21" s="19"/>
      <c r="EE21" s="19"/>
      <c r="EF21" s="24"/>
      <c r="EG21" s="23"/>
      <c r="EH21" s="19"/>
      <c r="EI21" s="19"/>
      <c r="EJ21" s="24"/>
      <c r="EK21" s="23"/>
      <c r="EL21" s="19"/>
      <c r="EM21" s="19"/>
      <c r="EN21" s="24"/>
      <c r="EO21" s="23"/>
      <c r="EP21" s="19"/>
      <c r="EQ21" s="19"/>
      <c r="ER21" s="24"/>
      <c r="ES21" s="23"/>
      <c r="ET21" s="19"/>
      <c r="EU21" s="19"/>
      <c r="EV21" s="19"/>
      <c r="EW21" s="24"/>
      <c r="EX21" s="23"/>
      <c r="EY21" s="19"/>
      <c r="EZ21" s="19"/>
      <c r="FA21" s="25"/>
      <c r="FB21" s="20"/>
      <c r="FC21" s="19"/>
      <c r="FD21" s="19"/>
      <c r="FE21" s="19"/>
      <c r="FF21" s="24"/>
      <c r="FG21" s="23"/>
      <c r="FH21" s="19"/>
      <c r="FI21" s="19"/>
      <c r="FJ21" s="19"/>
      <c r="FK21" s="24"/>
      <c r="FL21" s="23"/>
      <c r="FM21" s="19"/>
      <c r="FN21" s="19"/>
      <c r="FO21" s="24"/>
      <c r="FP21" s="23"/>
      <c r="FQ21" s="19"/>
      <c r="FR21" s="19"/>
      <c r="FS21" s="24"/>
    </row>
    <row r="22" spans="1:175" ht="15.75" x14ac:dyDescent="0.25">
      <c r="A22" s="17" t="s">
        <v>27</v>
      </c>
      <c r="B22" s="171">
        <f>Költségösszesítő!G19</f>
        <v>0</v>
      </c>
      <c r="C22" s="18"/>
      <c r="D22" s="19"/>
      <c r="E22" s="20"/>
      <c r="F22" s="21"/>
      <c r="G22" s="22"/>
      <c r="H22" s="19"/>
      <c r="I22" s="20"/>
      <c r="J22" s="19"/>
      <c r="K22" s="21"/>
      <c r="L22" s="23"/>
      <c r="M22" s="19"/>
      <c r="N22" s="19"/>
      <c r="O22" s="21"/>
      <c r="P22" s="23"/>
      <c r="Q22" s="19"/>
      <c r="R22" s="19"/>
      <c r="S22" s="21"/>
      <c r="T22" s="23"/>
      <c r="U22" s="19"/>
      <c r="V22" s="19"/>
      <c r="W22" s="19"/>
      <c r="X22" s="24"/>
      <c r="Y22" s="23"/>
      <c r="Z22" s="19"/>
      <c r="AA22" s="19"/>
      <c r="AB22" s="25"/>
      <c r="AC22" s="20"/>
      <c r="AD22" s="19"/>
      <c r="AE22" s="19"/>
      <c r="AF22" s="24"/>
      <c r="AG22" s="23"/>
      <c r="AH22" s="19"/>
      <c r="AI22" s="19"/>
      <c r="AJ22" s="24"/>
      <c r="AK22" s="23"/>
      <c r="AL22" s="19"/>
      <c r="AM22" s="19"/>
      <c r="AN22" s="24"/>
      <c r="AO22" s="23"/>
      <c r="AP22" s="19"/>
      <c r="AQ22" s="19"/>
      <c r="AR22" s="24"/>
      <c r="AS22" s="23"/>
      <c r="AT22" s="19"/>
      <c r="AU22" s="19"/>
      <c r="AV22" s="19"/>
      <c r="AW22" s="24"/>
      <c r="AX22" s="23"/>
      <c r="AY22" s="19"/>
      <c r="AZ22" s="19"/>
      <c r="BA22" s="25"/>
      <c r="BB22" s="20"/>
      <c r="BC22" s="19"/>
      <c r="BD22" s="19"/>
      <c r="BE22" s="19"/>
      <c r="BF22" s="24"/>
      <c r="BG22" s="23"/>
      <c r="BH22" s="19"/>
      <c r="BI22" s="19"/>
      <c r="BJ22" s="19"/>
      <c r="BK22" s="24"/>
      <c r="BL22" s="23"/>
      <c r="BM22" s="19"/>
      <c r="BN22" s="19"/>
      <c r="BO22" s="24"/>
      <c r="BP22" s="23"/>
      <c r="BQ22" s="19"/>
      <c r="BR22" s="19"/>
      <c r="BS22" s="24"/>
      <c r="BT22" s="23"/>
      <c r="BU22" s="19"/>
      <c r="BV22" s="19"/>
      <c r="BW22" s="19"/>
      <c r="BX22" s="24"/>
      <c r="BY22" s="23"/>
      <c r="BZ22" s="19"/>
      <c r="CA22" s="19"/>
      <c r="CB22" s="25"/>
      <c r="CC22" s="20"/>
      <c r="CD22" s="19"/>
      <c r="CE22" s="19"/>
      <c r="CF22" s="24"/>
      <c r="CG22" s="23"/>
      <c r="CH22" s="19"/>
      <c r="CI22" s="19"/>
      <c r="CJ22" s="24"/>
      <c r="CK22" s="23"/>
      <c r="CL22" s="19"/>
      <c r="CM22" s="19"/>
      <c r="CN22" s="24"/>
      <c r="CO22" s="23"/>
      <c r="CP22" s="19"/>
      <c r="CQ22" s="19"/>
      <c r="CR22" s="24"/>
      <c r="CS22" s="23"/>
      <c r="CT22" s="19"/>
      <c r="CU22" s="19"/>
      <c r="CV22" s="19"/>
      <c r="CW22" s="24"/>
      <c r="CX22" s="23"/>
      <c r="CY22" s="19"/>
      <c r="CZ22" s="19"/>
      <c r="DA22" s="25"/>
      <c r="DB22" s="20"/>
      <c r="DC22" s="19"/>
      <c r="DD22" s="19"/>
      <c r="DE22" s="19"/>
      <c r="DF22" s="24"/>
      <c r="DG22" s="23"/>
      <c r="DH22" s="19"/>
      <c r="DI22" s="19"/>
      <c r="DJ22" s="19"/>
      <c r="DK22" s="24"/>
      <c r="DL22" s="23"/>
      <c r="DM22" s="19"/>
      <c r="DN22" s="19"/>
      <c r="DO22" s="24"/>
      <c r="DP22" s="23"/>
      <c r="DQ22" s="19"/>
      <c r="DR22" s="19"/>
      <c r="DS22" s="24"/>
      <c r="DT22" s="23"/>
      <c r="DU22" s="19"/>
      <c r="DV22" s="19"/>
      <c r="DW22" s="19"/>
      <c r="DX22" s="24"/>
      <c r="DY22" s="23"/>
      <c r="DZ22" s="19"/>
      <c r="EA22" s="19"/>
      <c r="EB22" s="25"/>
      <c r="EC22" s="20"/>
      <c r="ED22" s="19"/>
      <c r="EE22" s="19"/>
      <c r="EF22" s="24"/>
      <c r="EG22" s="23"/>
      <c r="EH22" s="19"/>
      <c r="EI22" s="19"/>
      <c r="EJ22" s="24"/>
      <c r="EK22" s="23"/>
      <c r="EL22" s="19"/>
      <c r="EM22" s="19"/>
      <c r="EN22" s="24"/>
      <c r="EO22" s="23"/>
      <c r="EP22" s="19"/>
      <c r="EQ22" s="19"/>
      <c r="ER22" s="24"/>
      <c r="ES22" s="23"/>
      <c r="ET22" s="19"/>
      <c r="EU22" s="19"/>
      <c r="EV22" s="19"/>
      <c r="EW22" s="24"/>
      <c r="EX22" s="23"/>
      <c r="EY22" s="19"/>
      <c r="EZ22" s="19"/>
      <c r="FA22" s="25"/>
      <c r="FB22" s="20"/>
      <c r="FC22" s="19"/>
      <c r="FD22" s="19"/>
      <c r="FE22" s="19"/>
      <c r="FF22" s="24"/>
      <c r="FG22" s="23"/>
      <c r="FH22" s="19"/>
      <c r="FI22" s="19"/>
      <c r="FJ22" s="19"/>
      <c r="FK22" s="24"/>
      <c r="FL22" s="23"/>
      <c r="FM22" s="19"/>
      <c r="FN22" s="19"/>
      <c r="FO22" s="24"/>
      <c r="FP22" s="23"/>
      <c r="FQ22" s="19"/>
      <c r="FR22" s="19"/>
      <c r="FS22" s="24"/>
    </row>
    <row r="23" spans="1:175" ht="15.75" x14ac:dyDescent="0.25">
      <c r="A23" s="17" t="s">
        <v>28</v>
      </c>
      <c r="B23" s="171">
        <f>Költségösszesítő!G20</f>
        <v>0</v>
      </c>
      <c r="C23" s="18"/>
      <c r="D23" s="19"/>
      <c r="E23" s="20"/>
      <c r="F23" s="21"/>
      <c r="G23" s="22"/>
      <c r="H23" s="19"/>
      <c r="I23" s="20"/>
      <c r="J23" s="19"/>
      <c r="K23" s="21"/>
      <c r="L23" s="23"/>
      <c r="M23" s="19"/>
      <c r="N23" s="19"/>
      <c r="O23" s="21"/>
      <c r="P23" s="23"/>
      <c r="Q23" s="19"/>
      <c r="R23" s="19"/>
      <c r="S23" s="21"/>
      <c r="T23" s="23"/>
      <c r="U23" s="19"/>
      <c r="V23" s="19"/>
      <c r="W23" s="19"/>
      <c r="X23" s="24"/>
      <c r="Y23" s="23"/>
      <c r="Z23" s="19"/>
      <c r="AA23" s="19"/>
      <c r="AB23" s="25"/>
      <c r="AC23" s="20"/>
      <c r="AD23" s="19"/>
      <c r="AE23" s="19"/>
      <c r="AF23" s="24"/>
      <c r="AG23" s="23"/>
      <c r="AH23" s="19"/>
      <c r="AI23" s="19"/>
      <c r="AJ23" s="24"/>
      <c r="AK23" s="23"/>
      <c r="AL23" s="19"/>
      <c r="AM23" s="19"/>
      <c r="AN23" s="24"/>
      <c r="AO23" s="23"/>
      <c r="AP23" s="19"/>
      <c r="AQ23" s="19"/>
      <c r="AR23" s="24"/>
      <c r="AS23" s="23"/>
      <c r="AT23" s="19"/>
      <c r="AU23" s="19"/>
      <c r="AV23" s="19"/>
      <c r="AW23" s="24"/>
      <c r="AX23" s="23"/>
      <c r="AY23" s="19"/>
      <c r="AZ23" s="19"/>
      <c r="BA23" s="25"/>
      <c r="BB23" s="20"/>
      <c r="BC23" s="19"/>
      <c r="BD23" s="19"/>
      <c r="BE23" s="19"/>
      <c r="BF23" s="24"/>
      <c r="BG23" s="23"/>
      <c r="BH23" s="19"/>
      <c r="BI23" s="19"/>
      <c r="BJ23" s="19"/>
      <c r="BK23" s="24"/>
      <c r="BL23" s="23"/>
      <c r="BM23" s="19"/>
      <c r="BN23" s="19"/>
      <c r="BO23" s="24"/>
      <c r="BP23" s="23"/>
      <c r="BQ23" s="19"/>
      <c r="BR23" s="19"/>
      <c r="BS23" s="24"/>
      <c r="BT23" s="23"/>
      <c r="BU23" s="19"/>
      <c r="BV23" s="19"/>
      <c r="BW23" s="19"/>
      <c r="BX23" s="24"/>
      <c r="BY23" s="23"/>
      <c r="BZ23" s="19"/>
      <c r="CA23" s="19"/>
      <c r="CB23" s="25"/>
      <c r="CC23" s="20"/>
      <c r="CD23" s="19"/>
      <c r="CE23" s="19"/>
      <c r="CF23" s="24"/>
      <c r="CG23" s="23"/>
      <c r="CH23" s="19"/>
      <c r="CI23" s="19"/>
      <c r="CJ23" s="24"/>
      <c r="CK23" s="23"/>
      <c r="CL23" s="19"/>
      <c r="CM23" s="19"/>
      <c r="CN23" s="24"/>
      <c r="CO23" s="23"/>
      <c r="CP23" s="19"/>
      <c r="CQ23" s="19"/>
      <c r="CR23" s="24"/>
      <c r="CS23" s="23"/>
      <c r="CT23" s="19"/>
      <c r="CU23" s="19"/>
      <c r="CV23" s="19"/>
      <c r="CW23" s="24"/>
      <c r="CX23" s="23"/>
      <c r="CY23" s="19"/>
      <c r="CZ23" s="19"/>
      <c r="DA23" s="25"/>
      <c r="DB23" s="20"/>
      <c r="DC23" s="19"/>
      <c r="DD23" s="19"/>
      <c r="DE23" s="19"/>
      <c r="DF23" s="24"/>
      <c r="DG23" s="23"/>
      <c r="DH23" s="19"/>
      <c r="DI23" s="19"/>
      <c r="DJ23" s="19"/>
      <c r="DK23" s="24"/>
      <c r="DL23" s="23"/>
      <c r="DM23" s="19"/>
      <c r="DN23" s="19"/>
      <c r="DO23" s="24"/>
      <c r="DP23" s="23"/>
      <c r="DQ23" s="19"/>
      <c r="DR23" s="19"/>
      <c r="DS23" s="24"/>
      <c r="DT23" s="23"/>
      <c r="DU23" s="19"/>
      <c r="DV23" s="19"/>
      <c r="DW23" s="19"/>
      <c r="DX23" s="24"/>
      <c r="DY23" s="23"/>
      <c r="DZ23" s="19"/>
      <c r="EA23" s="19"/>
      <c r="EB23" s="25"/>
      <c r="EC23" s="20"/>
      <c r="ED23" s="19"/>
      <c r="EE23" s="19"/>
      <c r="EF23" s="24"/>
      <c r="EG23" s="23"/>
      <c r="EH23" s="19"/>
      <c r="EI23" s="19"/>
      <c r="EJ23" s="24"/>
      <c r="EK23" s="23"/>
      <c r="EL23" s="19"/>
      <c r="EM23" s="19"/>
      <c r="EN23" s="24"/>
      <c r="EO23" s="23"/>
      <c r="EP23" s="19"/>
      <c r="EQ23" s="19"/>
      <c r="ER23" s="24"/>
      <c r="ES23" s="23"/>
      <c r="ET23" s="19"/>
      <c r="EU23" s="19"/>
      <c r="EV23" s="19"/>
      <c r="EW23" s="24"/>
      <c r="EX23" s="23"/>
      <c r="EY23" s="19"/>
      <c r="EZ23" s="19"/>
      <c r="FA23" s="25"/>
      <c r="FB23" s="20"/>
      <c r="FC23" s="19"/>
      <c r="FD23" s="19"/>
      <c r="FE23" s="19"/>
      <c r="FF23" s="24"/>
      <c r="FG23" s="23"/>
      <c r="FH23" s="19"/>
      <c r="FI23" s="19"/>
      <c r="FJ23" s="19"/>
      <c r="FK23" s="24"/>
      <c r="FL23" s="23"/>
      <c r="FM23" s="19"/>
      <c r="FN23" s="19"/>
      <c r="FO23" s="24"/>
      <c r="FP23" s="23"/>
      <c r="FQ23" s="19"/>
      <c r="FR23" s="19"/>
      <c r="FS23" s="24"/>
    </row>
    <row r="24" spans="1:175" ht="15.75" x14ac:dyDescent="0.25">
      <c r="A24" s="17" t="s">
        <v>29</v>
      </c>
      <c r="B24" s="171">
        <f>Költségösszesítő!G21</f>
        <v>0</v>
      </c>
      <c r="C24" s="18"/>
      <c r="D24" s="19"/>
      <c r="E24" s="20"/>
      <c r="F24" s="21"/>
      <c r="G24" s="22"/>
      <c r="H24" s="19"/>
      <c r="I24" s="20"/>
      <c r="J24" s="19"/>
      <c r="K24" s="21"/>
      <c r="L24" s="23"/>
      <c r="M24" s="19"/>
      <c r="N24" s="19"/>
      <c r="O24" s="21"/>
      <c r="P24" s="23"/>
      <c r="Q24" s="19"/>
      <c r="R24" s="19"/>
      <c r="S24" s="21"/>
      <c r="T24" s="23"/>
      <c r="U24" s="19"/>
      <c r="V24" s="19"/>
      <c r="W24" s="19"/>
      <c r="X24" s="24"/>
      <c r="Y24" s="23"/>
      <c r="Z24" s="19"/>
      <c r="AA24" s="19"/>
      <c r="AB24" s="25"/>
      <c r="AC24" s="20"/>
      <c r="AD24" s="19"/>
      <c r="AE24" s="19"/>
      <c r="AF24" s="24"/>
      <c r="AG24" s="23"/>
      <c r="AH24" s="19"/>
      <c r="AI24" s="19"/>
      <c r="AJ24" s="24"/>
      <c r="AK24" s="23"/>
      <c r="AL24" s="19"/>
      <c r="AM24" s="19"/>
      <c r="AN24" s="24"/>
      <c r="AO24" s="23"/>
      <c r="AP24" s="19"/>
      <c r="AQ24" s="19"/>
      <c r="AR24" s="24"/>
      <c r="AS24" s="23"/>
      <c r="AT24" s="19"/>
      <c r="AU24" s="19"/>
      <c r="AV24" s="19"/>
      <c r="AW24" s="24"/>
      <c r="AX24" s="23"/>
      <c r="AY24" s="19"/>
      <c r="AZ24" s="19"/>
      <c r="BA24" s="25"/>
      <c r="BB24" s="20"/>
      <c r="BC24" s="19"/>
      <c r="BD24" s="19"/>
      <c r="BE24" s="19"/>
      <c r="BF24" s="24"/>
      <c r="BG24" s="23"/>
      <c r="BH24" s="19"/>
      <c r="BI24" s="19"/>
      <c r="BJ24" s="19"/>
      <c r="BK24" s="24"/>
      <c r="BL24" s="23"/>
      <c r="BM24" s="19"/>
      <c r="BN24" s="19"/>
      <c r="BO24" s="24"/>
      <c r="BP24" s="23"/>
      <c r="BQ24" s="19"/>
      <c r="BR24" s="19"/>
      <c r="BS24" s="24"/>
      <c r="BT24" s="23"/>
      <c r="BU24" s="19"/>
      <c r="BV24" s="19"/>
      <c r="BW24" s="19"/>
      <c r="BX24" s="24"/>
      <c r="BY24" s="23"/>
      <c r="BZ24" s="19"/>
      <c r="CA24" s="19"/>
      <c r="CB24" s="25"/>
      <c r="CC24" s="20"/>
      <c r="CD24" s="19"/>
      <c r="CE24" s="19"/>
      <c r="CF24" s="24"/>
      <c r="CG24" s="23"/>
      <c r="CH24" s="19"/>
      <c r="CI24" s="19"/>
      <c r="CJ24" s="24"/>
      <c r="CK24" s="23"/>
      <c r="CL24" s="19"/>
      <c r="CM24" s="19"/>
      <c r="CN24" s="24"/>
      <c r="CO24" s="23"/>
      <c r="CP24" s="19"/>
      <c r="CQ24" s="19"/>
      <c r="CR24" s="24"/>
      <c r="CS24" s="23"/>
      <c r="CT24" s="19"/>
      <c r="CU24" s="19"/>
      <c r="CV24" s="19"/>
      <c r="CW24" s="24"/>
      <c r="CX24" s="23"/>
      <c r="CY24" s="19"/>
      <c r="CZ24" s="19"/>
      <c r="DA24" s="25"/>
      <c r="DB24" s="20"/>
      <c r="DC24" s="19"/>
      <c r="DD24" s="19"/>
      <c r="DE24" s="19"/>
      <c r="DF24" s="24"/>
      <c r="DG24" s="23"/>
      <c r="DH24" s="19"/>
      <c r="DI24" s="19"/>
      <c r="DJ24" s="19"/>
      <c r="DK24" s="24"/>
      <c r="DL24" s="23"/>
      <c r="DM24" s="19"/>
      <c r="DN24" s="19"/>
      <c r="DO24" s="24"/>
      <c r="DP24" s="23"/>
      <c r="DQ24" s="19"/>
      <c r="DR24" s="19"/>
      <c r="DS24" s="24"/>
      <c r="DT24" s="23"/>
      <c r="DU24" s="19"/>
      <c r="DV24" s="19"/>
      <c r="DW24" s="19"/>
      <c r="DX24" s="24"/>
      <c r="DY24" s="23"/>
      <c r="DZ24" s="19"/>
      <c r="EA24" s="19"/>
      <c r="EB24" s="25"/>
      <c r="EC24" s="20"/>
      <c r="ED24" s="19"/>
      <c r="EE24" s="19"/>
      <c r="EF24" s="24"/>
      <c r="EG24" s="23"/>
      <c r="EH24" s="19"/>
      <c r="EI24" s="19"/>
      <c r="EJ24" s="24"/>
      <c r="EK24" s="23"/>
      <c r="EL24" s="19"/>
      <c r="EM24" s="19"/>
      <c r="EN24" s="24"/>
      <c r="EO24" s="23"/>
      <c r="EP24" s="19"/>
      <c r="EQ24" s="19"/>
      <c r="ER24" s="24"/>
      <c r="ES24" s="23"/>
      <c r="ET24" s="19"/>
      <c r="EU24" s="19"/>
      <c r="EV24" s="19"/>
      <c r="EW24" s="24"/>
      <c r="EX24" s="23"/>
      <c r="EY24" s="19"/>
      <c r="EZ24" s="19"/>
      <c r="FA24" s="25"/>
      <c r="FB24" s="20"/>
      <c r="FC24" s="19"/>
      <c r="FD24" s="19"/>
      <c r="FE24" s="19"/>
      <c r="FF24" s="24"/>
      <c r="FG24" s="23"/>
      <c r="FH24" s="19"/>
      <c r="FI24" s="19"/>
      <c r="FJ24" s="19"/>
      <c r="FK24" s="24"/>
      <c r="FL24" s="23"/>
      <c r="FM24" s="19"/>
      <c r="FN24" s="19"/>
      <c r="FO24" s="24"/>
      <c r="FP24" s="23"/>
      <c r="FQ24" s="19"/>
      <c r="FR24" s="19"/>
      <c r="FS24" s="24"/>
    </row>
    <row r="25" spans="1:175" ht="15.75" x14ac:dyDescent="0.25">
      <c r="A25" s="17" t="s">
        <v>30</v>
      </c>
      <c r="B25" s="171">
        <f>Költségösszesítő!G22</f>
        <v>0</v>
      </c>
      <c r="C25" s="20"/>
      <c r="D25" s="19"/>
      <c r="E25" s="19"/>
      <c r="F25" s="21"/>
      <c r="G25" s="23"/>
      <c r="H25" s="19"/>
      <c r="I25" s="19"/>
      <c r="J25" s="19"/>
      <c r="K25" s="21"/>
      <c r="L25" s="23"/>
      <c r="M25" s="19"/>
      <c r="N25" s="19"/>
      <c r="O25" s="21"/>
      <c r="P25" s="23"/>
      <c r="Q25" s="19"/>
      <c r="R25" s="19"/>
      <c r="S25" s="26"/>
      <c r="T25" s="23"/>
      <c r="U25" s="19"/>
      <c r="V25" s="19"/>
      <c r="W25" s="21"/>
      <c r="X25" s="24"/>
      <c r="Y25" s="23"/>
      <c r="Z25" s="19"/>
      <c r="AA25" s="19"/>
      <c r="AB25" s="25"/>
      <c r="AC25" s="20"/>
      <c r="AD25" s="19"/>
      <c r="AE25" s="19"/>
      <c r="AF25" s="24"/>
      <c r="AG25" s="23"/>
      <c r="AH25" s="19"/>
      <c r="AI25" s="19"/>
      <c r="AJ25" s="24"/>
      <c r="AK25" s="23"/>
      <c r="AL25" s="19"/>
      <c r="AM25" s="19"/>
      <c r="AN25" s="24"/>
      <c r="AO25" s="23"/>
      <c r="AP25" s="19"/>
      <c r="AQ25" s="19"/>
      <c r="AR25" s="24"/>
      <c r="AS25" s="23"/>
      <c r="AT25" s="19"/>
      <c r="AU25" s="19"/>
      <c r="AV25" s="19"/>
      <c r="AW25" s="24"/>
      <c r="AX25" s="23"/>
      <c r="AY25" s="19"/>
      <c r="AZ25" s="19"/>
      <c r="BA25" s="25"/>
      <c r="BB25" s="20"/>
      <c r="BC25" s="19"/>
      <c r="BD25" s="19"/>
      <c r="BE25" s="19"/>
      <c r="BF25" s="24"/>
      <c r="BG25" s="23"/>
      <c r="BH25" s="19"/>
      <c r="BI25" s="19"/>
      <c r="BJ25" s="19"/>
      <c r="BK25" s="24"/>
      <c r="BL25" s="23"/>
      <c r="BM25" s="19"/>
      <c r="BN25" s="19"/>
      <c r="BO25" s="24"/>
      <c r="BP25" s="23"/>
      <c r="BQ25" s="19"/>
      <c r="BR25" s="19"/>
      <c r="BS25" s="27"/>
      <c r="BT25" s="23"/>
      <c r="BU25" s="19"/>
      <c r="BV25" s="19"/>
      <c r="BW25" s="21"/>
      <c r="BX25" s="24"/>
      <c r="BY25" s="23"/>
      <c r="BZ25" s="19"/>
      <c r="CA25" s="19"/>
      <c r="CB25" s="25"/>
      <c r="CC25" s="20"/>
      <c r="CD25" s="19"/>
      <c r="CE25" s="19"/>
      <c r="CF25" s="24"/>
      <c r="CG25" s="23"/>
      <c r="CH25" s="19"/>
      <c r="CI25" s="19"/>
      <c r="CJ25" s="24"/>
      <c r="CK25" s="23"/>
      <c r="CL25" s="19"/>
      <c r="CM25" s="19"/>
      <c r="CN25" s="24"/>
      <c r="CO25" s="23"/>
      <c r="CP25" s="19"/>
      <c r="CQ25" s="19"/>
      <c r="CR25" s="24"/>
      <c r="CS25" s="23"/>
      <c r="CT25" s="19"/>
      <c r="CU25" s="19"/>
      <c r="CV25" s="19"/>
      <c r="CW25" s="24"/>
      <c r="CX25" s="23"/>
      <c r="CY25" s="19"/>
      <c r="CZ25" s="19"/>
      <c r="DA25" s="25"/>
      <c r="DB25" s="20"/>
      <c r="DC25" s="19"/>
      <c r="DD25" s="19"/>
      <c r="DE25" s="19"/>
      <c r="DF25" s="24"/>
      <c r="DG25" s="23"/>
      <c r="DH25" s="19"/>
      <c r="DI25" s="19"/>
      <c r="DJ25" s="19"/>
      <c r="DK25" s="24"/>
      <c r="DL25" s="23"/>
      <c r="DM25" s="19"/>
      <c r="DN25" s="19"/>
      <c r="DO25" s="24"/>
      <c r="DP25" s="23"/>
      <c r="DQ25" s="19"/>
      <c r="DR25" s="19"/>
      <c r="DS25" s="27"/>
      <c r="DT25" s="23"/>
      <c r="DU25" s="19"/>
      <c r="DV25" s="19"/>
      <c r="DW25" s="21"/>
      <c r="DX25" s="24"/>
      <c r="DY25" s="23"/>
      <c r="DZ25" s="19"/>
      <c r="EA25" s="19"/>
      <c r="EB25" s="25"/>
      <c r="EC25" s="20"/>
      <c r="ED25" s="19"/>
      <c r="EE25" s="19"/>
      <c r="EF25" s="24"/>
      <c r="EG25" s="23"/>
      <c r="EH25" s="19"/>
      <c r="EI25" s="19"/>
      <c r="EJ25" s="24"/>
      <c r="EK25" s="23"/>
      <c r="EL25" s="19"/>
      <c r="EM25" s="19"/>
      <c r="EN25" s="24"/>
      <c r="EO25" s="23"/>
      <c r="EP25" s="19"/>
      <c r="EQ25" s="19"/>
      <c r="ER25" s="24"/>
      <c r="ES25" s="23"/>
      <c r="ET25" s="19"/>
      <c r="EU25" s="19"/>
      <c r="EV25" s="19"/>
      <c r="EW25" s="24"/>
      <c r="EX25" s="23"/>
      <c r="EY25" s="19"/>
      <c r="EZ25" s="19"/>
      <c r="FA25" s="25"/>
      <c r="FB25" s="20"/>
      <c r="FC25" s="19"/>
      <c r="FD25" s="19"/>
      <c r="FE25" s="19"/>
      <c r="FF25" s="24"/>
      <c r="FG25" s="23"/>
      <c r="FH25" s="19"/>
      <c r="FI25" s="19"/>
      <c r="FJ25" s="19"/>
      <c r="FK25" s="24"/>
      <c r="FL25" s="23"/>
      <c r="FM25" s="19"/>
      <c r="FN25" s="19"/>
      <c r="FO25" s="24"/>
      <c r="FP25" s="23"/>
      <c r="FQ25" s="19"/>
      <c r="FR25" s="19"/>
      <c r="FS25" s="27"/>
    </row>
    <row r="26" spans="1:175" ht="18.75" x14ac:dyDescent="0.25">
      <c r="A26" s="16" t="s">
        <v>33</v>
      </c>
      <c r="B26" s="170">
        <f>Költségösszesítő!G23</f>
        <v>0</v>
      </c>
      <c r="C26" s="43">
        <f>SUM(C27:C31)</f>
        <v>0</v>
      </c>
      <c r="D26" s="44">
        <f t="shared" ref="D26:BO26" si="9">SUM(D27:D31)</f>
        <v>0</v>
      </c>
      <c r="E26" s="45">
        <f t="shared" si="9"/>
        <v>0</v>
      </c>
      <c r="F26" s="46">
        <f t="shared" si="9"/>
        <v>0</v>
      </c>
      <c r="G26" s="47">
        <f t="shared" si="9"/>
        <v>0</v>
      </c>
      <c r="H26" s="44">
        <f t="shared" si="9"/>
        <v>0</v>
      </c>
      <c r="I26" s="45">
        <f t="shared" si="9"/>
        <v>0</v>
      </c>
      <c r="J26" s="44">
        <f t="shared" si="9"/>
        <v>0</v>
      </c>
      <c r="K26" s="46">
        <f t="shared" si="9"/>
        <v>0</v>
      </c>
      <c r="L26" s="48">
        <f t="shared" si="9"/>
        <v>0</v>
      </c>
      <c r="M26" s="44">
        <f t="shared" si="9"/>
        <v>0</v>
      </c>
      <c r="N26" s="44">
        <f t="shared" si="9"/>
        <v>0</v>
      </c>
      <c r="O26" s="46">
        <f t="shared" si="9"/>
        <v>0</v>
      </c>
      <c r="P26" s="48">
        <f t="shared" si="9"/>
        <v>0</v>
      </c>
      <c r="Q26" s="44">
        <f t="shared" si="9"/>
        <v>0</v>
      </c>
      <c r="R26" s="44">
        <f t="shared" si="9"/>
        <v>0</v>
      </c>
      <c r="S26" s="46">
        <f t="shared" si="9"/>
        <v>0</v>
      </c>
      <c r="T26" s="48">
        <f t="shared" si="9"/>
        <v>0</v>
      </c>
      <c r="U26" s="44">
        <f t="shared" si="9"/>
        <v>0</v>
      </c>
      <c r="V26" s="44">
        <f t="shared" si="9"/>
        <v>0</v>
      </c>
      <c r="W26" s="44">
        <f t="shared" si="9"/>
        <v>0</v>
      </c>
      <c r="X26" s="49">
        <f t="shared" si="9"/>
        <v>0</v>
      </c>
      <c r="Y26" s="48">
        <f t="shared" si="9"/>
        <v>0</v>
      </c>
      <c r="Z26" s="44">
        <f t="shared" si="9"/>
        <v>0</v>
      </c>
      <c r="AA26" s="44">
        <f t="shared" si="9"/>
        <v>0</v>
      </c>
      <c r="AB26" s="50">
        <f t="shared" si="9"/>
        <v>0</v>
      </c>
      <c r="AC26" s="45">
        <f t="shared" si="9"/>
        <v>0</v>
      </c>
      <c r="AD26" s="44">
        <f t="shared" si="9"/>
        <v>0</v>
      </c>
      <c r="AE26" s="44">
        <f t="shared" si="9"/>
        <v>0</v>
      </c>
      <c r="AF26" s="49">
        <f t="shared" si="9"/>
        <v>0</v>
      </c>
      <c r="AG26" s="48">
        <f t="shared" si="9"/>
        <v>0</v>
      </c>
      <c r="AH26" s="44">
        <f t="shared" si="9"/>
        <v>0</v>
      </c>
      <c r="AI26" s="44">
        <f t="shared" si="9"/>
        <v>0</v>
      </c>
      <c r="AJ26" s="49">
        <f t="shared" si="9"/>
        <v>0</v>
      </c>
      <c r="AK26" s="48">
        <f t="shared" si="9"/>
        <v>0</v>
      </c>
      <c r="AL26" s="44">
        <f t="shared" si="9"/>
        <v>0</v>
      </c>
      <c r="AM26" s="44">
        <f t="shared" si="9"/>
        <v>0</v>
      </c>
      <c r="AN26" s="49">
        <f t="shared" si="9"/>
        <v>0</v>
      </c>
      <c r="AO26" s="48">
        <f t="shared" si="9"/>
        <v>0</v>
      </c>
      <c r="AP26" s="44">
        <f t="shared" si="9"/>
        <v>0</v>
      </c>
      <c r="AQ26" s="44">
        <f t="shared" si="9"/>
        <v>0</v>
      </c>
      <c r="AR26" s="49">
        <f t="shared" si="9"/>
        <v>0</v>
      </c>
      <c r="AS26" s="48">
        <f t="shared" si="9"/>
        <v>0</v>
      </c>
      <c r="AT26" s="44">
        <f t="shared" si="9"/>
        <v>0</v>
      </c>
      <c r="AU26" s="44">
        <f t="shared" si="9"/>
        <v>0</v>
      </c>
      <c r="AV26" s="44">
        <f t="shared" si="9"/>
        <v>0</v>
      </c>
      <c r="AW26" s="49">
        <f t="shared" si="9"/>
        <v>0</v>
      </c>
      <c r="AX26" s="48">
        <f t="shared" si="9"/>
        <v>0</v>
      </c>
      <c r="AY26" s="44">
        <f t="shared" si="9"/>
        <v>0</v>
      </c>
      <c r="AZ26" s="44">
        <f t="shared" si="9"/>
        <v>0</v>
      </c>
      <c r="BA26" s="50">
        <f t="shared" si="9"/>
        <v>0</v>
      </c>
      <c r="BB26" s="45">
        <f t="shared" si="9"/>
        <v>0</v>
      </c>
      <c r="BC26" s="44">
        <f t="shared" si="9"/>
        <v>0</v>
      </c>
      <c r="BD26" s="44">
        <f t="shared" si="9"/>
        <v>0</v>
      </c>
      <c r="BE26" s="44">
        <f t="shared" si="9"/>
        <v>0</v>
      </c>
      <c r="BF26" s="49">
        <f t="shared" si="9"/>
        <v>0</v>
      </c>
      <c r="BG26" s="48">
        <f t="shared" si="9"/>
        <v>0</v>
      </c>
      <c r="BH26" s="44">
        <f t="shared" si="9"/>
        <v>0</v>
      </c>
      <c r="BI26" s="44">
        <f t="shared" si="9"/>
        <v>0</v>
      </c>
      <c r="BJ26" s="44">
        <f t="shared" si="9"/>
        <v>0</v>
      </c>
      <c r="BK26" s="49">
        <f t="shared" si="9"/>
        <v>0</v>
      </c>
      <c r="BL26" s="48">
        <f t="shared" si="9"/>
        <v>0</v>
      </c>
      <c r="BM26" s="44">
        <f t="shared" si="9"/>
        <v>0</v>
      </c>
      <c r="BN26" s="44">
        <f t="shared" si="9"/>
        <v>0</v>
      </c>
      <c r="BO26" s="49">
        <f t="shared" si="9"/>
        <v>0</v>
      </c>
      <c r="BP26" s="48">
        <f t="shared" ref="BP26:DO26" si="10">SUM(BP27:BP31)</f>
        <v>0</v>
      </c>
      <c r="BQ26" s="44">
        <f t="shared" si="10"/>
        <v>0</v>
      </c>
      <c r="BR26" s="44">
        <f t="shared" si="10"/>
        <v>0</v>
      </c>
      <c r="BS26" s="49">
        <f t="shared" si="10"/>
        <v>0</v>
      </c>
      <c r="BT26" s="48">
        <f t="shared" si="10"/>
        <v>0</v>
      </c>
      <c r="BU26" s="44">
        <f t="shared" si="10"/>
        <v>0</v>
      </c>
      <c r="BV26" s="44">
        <f t="shared" si="10"/>
        <v>0</v>
      </c>
      <c r="BW26" s="44">
        <f t="shared" si="10"/>
        <v>0</v>
      </c>
      <c r="BX26" s="49">
        <f t="shared" si="10"/>
        <v>0</v>
      </c>
      <c r="BY26" s="48">
        <f t="shared" si="10"/>
        <v>0</v>
      </c>
      <c r="BZ26" s="44">
        <f t="shared" si="10"/>
        <v>0</v>
      </c>
      <c r="CA26" s="44">
        <f t="shared" si="10"/>
        <v>0</v>
      </c>
      <c r="CB26" s="50">
        <f t="shared" si="10"/>
        <v>0</v>
      </c>
      <c r="CC26" s="45">
        <f t="shared" si="10"/>
        <v>0</v>
      </c>
      <c r="CD26" s="44">
        <f t="shared" si="10"/>
        <v>0</v>
      </c>
      <c r="CE26" s="44">
        <f t="shared" si="10"/>
        <v>0</v>
      </c>
      <c r="CF26" s="49">
        <f t="shared" si="10"/>
        <v>0</v>
      </c>
      <c r="CG26" s="48">
        <f t="shared" si="10"/>
        <v>0</v>
      </c>
      <c r="CH26" s="44">
        <f t="shared" si="10"/>
        <v>0</v>
      </c>
      <c r="CI26" s="44">
        <f t="shared" si="10"/>
        <v>0</v>
      </c>
      <c r="CJ26" s="49">
        <f t="shared" si="10"/>
        <v>0</v>
      </c>
      <c r="CK26" s="48">
        <f t="shared" si="10"/>
        <v>0</v>
      </c>
      <c r="CL26" s="44">
        <f t="shared" si="10"/>
        <v>0</v>
      </c>
      <c r="CM26" s="44">
        <f t="shared" si="10"/>
        <v>0</v>
      </c>
      <c r="CN26" s="49">
        <f t="shared" si="10"/>
        <v>0</v>
      </c>
      <c r="CO26" s="48">
        <f t="shared" si="10"/>
        <v>0</v>
      </c>
      <c r="CP26" s="44">
        <f t="shared" si="10"/>
        <v>0</v>
      </c>
      <c r="CQ26" s="44">
        <f t="shared" si="10"/>
        <v>0</v>
      </c>
      <c r="CR26" s="49">
        <f t="shared" si="10"/>
        <v>0</v>
      </c>
      <c r="CS26" s="48">
        <f t="shared" si="10"/>
        <v>0</v>
      </c>
      <c r="CT26" s="44">
        <f t="shared" si="10"/>
        <v>0</v>
      </c>
      <c r="CU26" s="44">
        <f t="shared" si="10"/>
        <v>0</v>
      </c>
      <c r="CV26" s="44">
        <f t="shared" si="10"/>
        <v>0</v>
      </c>
      <c r="CW26" s="49">
        <f t="shared" si="10"/>
        <v>0</v>
      </c>
      <c r="CX26" s="48">
        <f t="shared" si="10"/>
        <v>0</v>
      </c>
      <c r="CY26" s="44">
        <f t="shared" si="10"/>
        <v>0</v>
      </c>
      <c r="CZ26" s="44">
        <f t="shared" si="10"/>
        <v>0</v>
      </c>
      <c r="DA26" s="50">
        <f t="shared" si="10"/>
        <v>0</v>
      </c>
      <c r="DB26" s="45">
        <f t="shared" si="10"/>
        <v>0</v>
      </c>
      <c r="DC26" s="44">
        <f t="shared" si="10"/>
        <v>0</v>
      </c>
      <c r="DD26" s="44">
        <f t="shared" si="10"/>
        <v>0</v>
      </c>
      <c r="DE26" s="44">
        <f t="shared" si="10"/>
        <v>0</v>
      </c>
      <c r="DF26" s="49">
        <f t="shared" si="10"/>
        <v>0</v>
      </c>
      <c r="DG26" s="48">
        <f t="shared" si="10"/>
        <v>0</v>
      </c>
      <c r="DH26" s="44">
        <f t="shared" si="10"/>
        <v>0</v>
      </c>
      <c r="DI26" s="44">
        <f t="shared" si="10"/>
        <v>0</v>
      </c>
      <c r="DJ26" s="44">
        <f t="shared" si="10"/>
        <v>0</v>
      </c>
      <c r="DK26" s="49">
        <f t="shared" si="10"/>
        <v>0</v>
      </c>
      <c r="DL26" s="48">
        <f t="shared" si="10"/>
        <v>0</v>
      </c>
      <c r="DM26" s="44">
        <f t="shared" si="10"/>
        <v>0</v>
      </c>
      <c r="DN26" s="44">
        <f t="shared" si="10"/>
        <v>0</v>
      </c>
      <c r="DO26" s="49">
        <f t="shared" si="10"/>
        <v>0</v>
      </c>
      <c r="DP26" s="48">
        <f t="shared" ref="DP26:FS26" si="11">SUM(DP27:DP31)</f>
        <v>0</v>
      </c>
      <c r="DQ26" s="44">
        <f t="shared" si="11"/>
        <v>0</v>
      </c>
      <c r="DR26" s="44">
        <f t="shared" si="11"/>
        <v>0</v>
      </c>
      <c r="DS26" s="49">
        <f t="shared" si="11"/>
        <v>0</v>
      </c>
      <c r="DT26" s="48">
        <f t="shared" si="11"/>
        <v>0</v>
      </c>
      <c r="DU26" s="44">
        <f t="shared" si="11"/>
        <v>0</v>
      </c>
      <c r="DV26" s="44">
        <f t="shared" si="11"/>
        <v>0</v>
      </c>
      <c r="DW26" s="44">
        <f t="shared" si="11"/>
        <v>0</v>
      </c>
      <c r="DX26" s="49">
        <f t="shared" si="11"/>
        <v>0</v>
      </c>
      <c r="DY26" s="48">
        <f t="shared" si="11"/>
        <v>0</v>
      </c>
      <c r="DZ26" s="44">
        <f t="shared" si="11"/>
        <v>0</v>
      </c>
      <c r="EA26" s="44">
        <f t="shared" si="11"/>
        <v>0</v>
      </c>
      <c r="EB26" s="50">
        <f t="shared" si="11"/>
        <v>0</v>
      </c>
      <c r="EC26" s="45">
        <f t="shared" si="11"/>
        <v>0</v>
      </c>
      <c r="ED26" s="44">
        <f t="shared" si="11"/>
        <v>0</v>
      </c>
      <c r="EE26" s="44">
        <f t="shared" si="11"/>
        <v>0</v>
      </c>
      <c r="EF26" s="49">
        <f t="shared" si="11"/>
        <v>0</v>
      </c>
      <c r="EG26" s="48">
        <f t="shared" si="11"/>
        <v>0</v>
      </c>
      <c r="EH26" s="44">
        <f t="shared" si="11"/>
        <v>0</v>
      </c>
      <c r="EI26" s="44">
        <f t="shared" si="11"/>
        <v>0</v>
      </c>
      <c r="EJ26" s="49">
        <f t="shared" si="11"/>
        <v>0</v>
      </c>
      <c r="EK26" s="48">
        <f t="shared" si="11"/>
        <v>0</v>
      </c>
      <c r="EL26" s="44">
        <f t="shared" si="11"/>
        <v>0</v>
      </c>
      <c r="EM26" s="44">
        <f t="shared" si="11"/>
        <v>0</v>
      </c>
      <c r="EN26" s="49">
        <f t="shared" si="11"/>
        <v>0</v>
      </c>
      <c r="EO26" s="48">
        <f t="shared" si="11"/>
        <v>0</v>
      </c>
      <c r="EP26" s="44">
        <f t="shared" si="11"/>
        <v>0</v>
      </c>
      <c r="EQ26" s="44">
        <f t="shared" si="11"/>
        <v>0</v>
      </c>
      <c r="ER26" s="49">
        <f t="shared" si="11"/>
        <v>0</v>
      </c>
      <c r="ES26" s="48">
        <f t="shared" si="11"/>
        <v>0</v>
      </c>
      <c r="ET26" s="44">
        <f t="shared" si="11"/>
        <v>0</v>
      </c>
      <c r="EU26" s="44">
        <f t="shared" si="11"/>
        <v>0</v>
      </c>
      <c r="EV26" s="44">
        <f t="shared" si="11"/>
        <v>0</v>
      </c>
      <c r="EW26" s="49">
        <f t="shared" si="11"/>
        <v>0</v>
      </c>
      <c r="EX26" s="48">
        <f t="shared" si="11"/>
        <v>0</v>
      </c>
      <c r="EY26" s="44">
        <f t="shared" si="11"/>
        <v>0</v>
      </c>
      <c r="EZ26" s="44">
        <f t="shared" si="11"/>
        <v>0</v>
      </c>
      <c r="FA26" s="50">
        <f t="shared" si="11"/>
        <v>0</v>
      </c>
      <c r="FB26" s="45">
        <f t="shared" si="11"/>
        <v>0</v>
      </c>
      <c r="FC26" s="44">
        <f t="shared" si="11"/>
        <v>0</v>
      </c>
      <c r="FD26" s="44">
        <f t="shared" si="11"/>
        <v>0</v>
      </c>
      <c r="FE26" s="44">
        <f t="shared" si="11"/>
        <v>0</v>
      </c>
      <c r="FF26" s="49">
        <f t="shared" si="11"/>
        <v>0</v>
      </c>
      <c r="FG26" s="48">
        <f t="shared" si="11"/>
        <v>0</v>
      </c>
      <c r="FH26" s="44">
        <f t="shared" si="11"/>
        <v>0</v>
      </c>
      <c r="FI26" s="44">
        <f t="shared" si="11"/>
        <v>0</v>
      </c>
      <c r="FJ26" s="44">
        <f t="shared" si="11"/>
        <v>0</v>
      </c>
      <c r="FK26" s="49">
        <f t="shared" si="11"/>
        <v>0</v>
      </c>
      <c r="FL26" s="48">
        <f t="shared" si="11"/>
        <v>0</v>
      </c>
      <c r="FM26" s="44">
        <f t="shared" si="11"/>
        <v>0</v>
      </c>
      <c r="FN26" s="44">
        <f t="shared" si="11"/>
        <v>0</v>
      </c>
      <c r="FO26" s="49">
        <f t="shared" si="11"/>
        <v>0</v>
      </c>
      <c r="FP26" s="48">
        <f t="shared" si="11"/>
        <v>0</v>
      </c>
      <c r="FQ26" s="44">
        <f t="shared" si="11"/>
        <v>0</v>
      </c>
      <c r="FR26" s="44">
        <f t="shared" si="11"/>
        <v>0</v>
      </c>
      <c r="FS26" s="49">
        <f t="shared" si="11"/>
        <v>0</v>
      </c>
    </row>
    <row r="27" spans="1:175" ht="15.75" x14ac:dyDescent="0.25">
      <c r="A27" s="17" t="s">
        <v>26</v>
      </c>
      <c r="B27" s="171">
        <f>Költségösszesítő!G24</f>
        <v>0</v>
      </c>
      <c r="C27" s="18"/>
      <c r="D27" s="19"/>
      <c r="E27" s="20"/>
      <c r="F27" s="21"/>
      <c r="G27" s="22"/>
      <c r="H27" s="19"/>
      <c r="I27" s="20"/>
      <c r="J27" s="19"/>
      <c r="K27" s="21"/>
      <c r="L27" s="23"/>
      <c r="M27" s="19"/>
      <c r="N27" s="19"/>
      <c r="O27" s="21"/>
      <c r="P27" s="23"/>
      <c r="Q27" s="19"/>
      <c r="R27" s="19"/>
      <c r="S27" s="21"/>
      <c r="T27" s="23"/>
      <c r="U27" s="19"/>
      <c r="V27" s="19"/>
      <c r="W27" s="19"/>
      <c r="X27" s="24"/>
      <c r="Y27" s="23"/>
      <c r="Z27" s="19"/>
      <c r="AA27" s="19"/>
      <c r="AB27" s="25"/>
      <c r="AC27" s="20"/>
      <c r="AD27" s="19"/>
      <c r="AE27" s="19"/>
      <c r="AF27" s="24"/>
      <c r="AG27" s="23"/>
      <c r="AH27" s="19"/>
      <c r="AI27" s="19"/>
      <c r="AJ27" s="24"/>
      <c r="AK27" s="23"/>
      <c r="AL27" s="19"/>
      <c r="AM27" s="19"/>
      <c r="AN27" s="24"/>
      <c r="AO27" s="23"/>
      <c r="AP27" s="19"/>
      <c r="AQ27" s="19"/>
      <c r="AR27" s="24"/>
      <c r="AS27" s="23"/>
      <c r="AT27" s="19"/>
      <c r="AU27" s="19"/>
      <c r="AV27" s="19"/>
      <c r="AW27" s="24"/>
      <c r="AX27" s="23"/>
      <c r="AY27" s="19"/>
      <c r="AZ27" s="19"/>
      <c r="BA27" s="25"/>
      <c r="BB27" s="20"/>
      <c r="BC27" s="19"/>
      <c r="BD27" s="19"/>
      <c r="BE27" s="19"/>
      <c r="BF27" s="24"/>
      <c r="BG27" s="23"/>
      <c r="BH27" s="19"/>
      <c r="BI27" s="19"/>
      <c r="BJ27" s="19"/>
      <c r="BK27" s="24"/>
      <c r="BL27" s="23"/>
      <c r="BM27" s="19"/>
      <c r="BN27" s="19"/>
      <c r="BO27" s="24"/>
      <c r="BP27" s="23"/>
      <c r="BQ27" s="19"/>
      <c r="BR27" s="19"/>
      <c r="BS27" s="24"/>
      <c r="BT27" s="23"/>
      <c r="BU27" s="19"/>
      <c r="BV27" s="19"/>
      <c r="BW27" s="19"/>
      <c r="BX27" s="24"/>
      <c r="BY27" s="23"/>
      <c r="BZ27" s="19"/>
      <c r="CA27" s="19"/>
      <c r="CB27" s="25"/>
      <c r="CC27" s="20"/>
      <c r="CD27" s="19"/>
      <c r="CE27" s="19"/>
      <c r="CF27" s="24"/>
      <c r="CG27" s="23"/>
      <c r="CH27" s="19"/>
      <c r="CI27" s="19"/>
      <c r="CJ27" s="24"/>
      <c r="CK27" s="23"/>
      <c r="CL27" s="19"/>
      <c r="CM27" s="19"/>
      <c r="CN27" s="24"/>
      <c r="CO27" s="23"/>
      <c r="CP27" s="19"/>
      <c r="CQ27" s="19"/>
      <c r="CR27" s="24"/>
      <c r="CS27" s="23"/>
      <c r="CT27" s="19"/>
      <c r="CU27" s="19"/>
      <c r="CV27" s="19"/>
      <c r="CW27" s="24"/>
      <c r="CX27" s="23"/>
      <c r="CY27" s="19"/>
      <c r="CZ27" s="19"/>
      <c r="DA27" s="25"/>
      <c r="DB27" s="20"/>
      <c r="DC27" s="19"/>
      <c r="DD27" s="19"/>
      <c r="DE27" s="19"/>
      <c r="DF27" s="24"/>
      <c r="DG27" s="23"/>
      <c r="DH27" s="19"/>
      <c r="DI27" s="19"/>
      <c r="DJ27" s="19"/>
      <c r="DK27" s="24"/>
      <c r="DL27" s="23"/>
      <c r="DM27" s="19"/>
      <c r="DN27" s="19"/>
      <c r="DO27" s="24"/>
      <c r="DP27" s="23"/>
      <c r="DQ27" s="19"/>
      <c r="DR27" s="19"/>
      <c r="DS27" s="24"/>
      <c r="DT27" s="23"/>
      <c r="DU27" s="19"/>
      <c r="DV27" s="19"/>
      <c r="DW27" s="19"/>
      <c r="DX27" s="24"/>
      <c r="DY27" s="23"/>
      <c r="DZ27" s="19"/>
      <c r="EA27" s="19"/>
      <c r="EB27" s="25"/>
      <c r="EC27" s="20"/>
      <c r="ED27" s="19"/>
      <c r="EE27" s="19"/>
      <c r="EF27" s="24"/>
      <c r="EG27" s="23"/>
      <c r="EH27" s="19"/>
      <c r="EI27" s="19"/>
      <c r="EJ27" s="24"/>
      <c r="EK27" s="23"/>
      <c r="EL27" s="19"/>
      <c r="EM27" s="19"/>
      <c r="EN27" s="24"/>
      <c r="EO27" s="23"/>
      <c r="EP27" s="19"/>
      <c r="EQ27" s="19"/>
      <c r="ER27" s="24"/>
      <c r="ES27" s="23"/>
      <c r="ET27" s="19"/>
      <c r="EU27" s="19"/>
      <c r="EV27" s="19"/>
      <c r="EW27" s="24"/>
      <c r="EX27" s="23"/>
      <c r="EY27" s="19"/>
      <c r="EZ27" s="19"/>
      <c r="FA27" s="25"/>
      <c r="FB27" s="20"/>
      <c r="FC27" s="19"/>
      <c r="FD27" s="19"/>
      <c r="FE27" s="19"/>
      <c r="FF27" s="24"/>
      <c r="FG27" s="23"/>
      <c r="FH27" s="19"/>
      <c r="FI27" s="19"/>
      <c r="FJ27" s="19"/>
      <c r="FK27" s="24"/>
      <c r="FL27" s="23"/>
      <c r="FM27" s="19"/>
      <c r="FN27" s="19"/>
      <c r="FO27" s="24"/>
      <c r="FP27" s="23"/>
      <c r="FQ27" s="19"/>
      <c r="FR27" s="19"/>
      <c r="FS27" s="24"/>
    </row>
    <row r="28" spans="1:175" ht="15.75" x14ac:dyDescent="0.25">
      <c r="A28" s="17" t="s">
        <v>27</v>
      </c>
      <c r="B28" s="171">
        <f>Költségösszesítő!G25</f>
        <v>0</v>
      </c>
      <c r="C28" s="18"/>
      <c r="D28" s="19"/>
      <c r="E28" s="20"/>
      <c r="F28" s="21"/>
      <c r="G28" s="22"/>
      <c r="H28" s="19"/>
      <c r="I28" s="20"/>
      <c r="J28" s="19"/>
      <c r="K28" s="21"/>
      <c r="L28" s="23"/>
      <c r="M28" s="19"/>
      <c r="N28" s="19"/>
      <c r="O28" s="21"/>
      <c r="P28" s="23"/>
      <c r="Q28" s="19"/>
      <c r="R28" s="19"/>
      <c r="S28" s="21"/>
      <c r="T28" s="23"/>
      <c r="U28" s="19"/>
      <c r="V28" s="19"/>
      <c r="W28" s="19"/>
      <c r="X28" s="24"/>
      <c r="Y28" s="23"/>
      <c r="Z28" s="19"/>
      <c r="AA28" s="19"/>
      <c r="AB28" s="25"/>
      <c r="AC28" s="20"/>
      <c r="AD28" s="19"/>
      <c r="AE28" s="19"/>
      <c r="AF28" s="24"/>
      <c r="AG28" s="23"/>
      <c r="AH28" s="19"/>
      <c r="AI28" s="19"/>
      <c r="AJ28" s="24"/>
      <c r="AK28" s="23"/>
      <c r="AL28" s="19"/>
      <c r="AM28" s="19"/>
      <c r="AN28" s="24"/>
      <c r="AO28" s="23"/>
      <c r="AP28" s="19"/>
      <c r="AQ28" s="19"/>
      <c r="AR28" s="24"/>
      <c r="AS28" s="23"/>
      <c r="AT28" s="19"/>
      <c r="AU28" s="19"/>
      <c r="AV28" s="19"/>
      <c r="AW28" s="24"/>
      <c r="AX28" s="23"/>
      <c r="AY28" s="19"/>
      <c r="AZ28" s="19"/>
      <c r="BA28" s="25"/>
      <c r="BB28" s="20"/>
      <c r="BC28" s="19"/>
      <c r="BD28" s="19"/>
      <c r="BE28" s="19"/>
      <c r="BF28" s="24"/>
      <c r="BG28" s="23"/>
      <c r="BH28" s="19"/>
      <c r="BI28" s="19"/>
      <c r="BJ28" s="19"/>
      <c r="BK28" s="24"/>
      <c r="BL28" s="23"/>
      <c r="BM28" s="19"/>
      <c r="BN28" s="19"/>
      <c r="BO28" s="24"/>
      <c r="BP28" s="23"/>
      <c r="BQ28" s="19"/>
      <c r="BR28" s="19"/>
      <c r="BS28" s="24"/>
      <c r="BT28" s="23"/>
      <c r="BU28" s="19"/>
      <c r="BV28" s="19"/>
      <c r="BW28" s="19"/>
      <c r="BX28" s="24"/>
      <c r="BY28" s="23"/>
      <c r="BZ28" s="19"/>
      <c r="CA28" s="19"/>
      <c r="CB28" s="25"/>
      <c r="CC28" s="20"/>
      <c r="CD28" s="19"/>
      <c r="CE28" s="19"/>
      <c r="CF28" s="24"/>
      <c r="CG28" s="23"/>
      <c r="CH28" s="19"/>
      <c r="CI28" s="19"/>
      <c r="CJ28" s="24"/>
      <c r="CK28" s="23"/>
      <c r="CL28" s="19"/>
      <c r="CM28" s="19"/>
      <c r="CN28" s="24"/>
      <c r="CO28" s="23"/>
      <c r="CP28" s="19"/>
      <c r="CQ28" s="19"/>
      <c r="CR28" s="24"/>
      <c r="CS28" s="23"/>
      <c r="CT28" s="19"/>
      <c r="CU28" s="19"/>
      <c r="CV28" s="19"/>
      <c r="CW28" s="24"/>
      <c r="CX28" s="23"/>
      <c r="CY28" s="19"/>
      <c r="CZ28" s="19"/>
      <c r="DA28" s="25"/>
      <c r="DB28" s="20"/>
      <c r="DC28" s="19"/>
      <c r="DD28" s="19"/>
      <c r="DE28" s="19"/>
      <c r="DF28" s="24"/>
      <c r="DG28" s="23"/>
      <c r="DH28" s="19"/>
      <c r="DI28" s="19"/>
      <c r="DJ28" s="19"/>
      <c r="DK28" s="24"/>
      <c r="DL28" s="23"/>
      <c r="DM28" s="19"/>
      <c r="DN28" s="19"/>
      <c r="DO28" s="24"/>
      <c r="DP28" s="23"/>
      <c r="DQ28" s="19"/>
      <c r="DR28" s="19"/>
      <c r="DS28" s="24"/>
      <c r="DT28" s="23"/>
      <c r="DU28" s="19"/>
      <c r="DV28" s="19"/>
      <c r="DW28" s="19"/>
      <c r="DX28" s="24"/>
      <c r="DY28" s="23"/>
      <c r="DZ28" s="19"/>
      <c r="EA28" s="19"/>
      <c r="EB28" s="25"/>
      <c r="EC28" s="20"/>
      <c r="ED28" s="19"/>
      <c r="EE28" s="19"/>
      <c r="EF28" s="24"/>
      <c r="EG28" s="23"/>
      <c r="EH28" s="19"/>
      <c r="EI28" s="19"/>
      <c r="EJ28" s="24"/>
      <c r="EK28" s="23"/>
      <c r="EL28" s="19"/>
      <c r="EM28" s="19"/>
      <c r="EN28" s="24"/>
      <c r="EO28" s="23"/>
      <c r="EP28" s="19"/>
      <c r="EQ28" s="19"/>
      <c r="ER28" s="24"/>
      <c r="ES28" s="23"/>
      <c r="ET28" s="19"/>
      <c r="EU28" s="19"/>
      <c r="EV28" s="19"/>
      <c r="EW28" s="24"/>
      <c r="EX28" s="23"/>
      <c r="EY28" s="19"/>
      <c r="EZ28" s="19"/>
      <c r="FA28" s="25"/>
      <c r="FB28" s="20"/>
      <c r="FC28" s="19"/>
      <c r="FD28" s="19"/>
      <c r="FE28" s="19"/>
      <c r="FF28" s="24"/>
      <c r="FG28" s="23"/>
      <c r="FH28" s="19"/>
      <c r="FI28" s="19"/>
      <c r="FJ28" s="19"/>
      <c r="FK28" s="24"/>
      <c r="FL28" s="23"/>
      <c r="FM28" s="19"/>
      <c r="FN28" s="19"/>
      <c r="FO28" s="24"/>
      <c r="FP28" s="23"/>
      <c r="FQ28" s="19"/>
      <c r="FR28" s="19"/>
      <c r="FS28" s="24"/>
    </row>
    <row r="29" spans="1:175" ht="15.75" x14ac:dyDescent="0.25">
      <c r="A29" s="17" t="s">
        <v>28</v>
      </c>
      <c r="B29" s="171">
        <f>Költségösszesítő!G26</f>
        <v>0</v>
      </c>
      <c r="C29" s="18"/>
      <c r="D29" s="19"/>
      <c r="E29" s="20"/>
      <c r="F29" s="21"/>
      <c r="G29" s="22"/>
      <c r="H29" s="19"/>
      <c r="I29" s="20"/>
      <c r="J29" s="19"/>
      <c r="K29" s="21"/>
      <c r="L29" s="23"/>
      <c r="M29" s="19"/>
      <c r="N29" s="19"/>
      <c r="O29" s="21"/>
      <c r="P29" s="23"/>
      <c r="Q29" s="19"/>
      <c r="R29" s="19"/>
      <c r="S29" s="21"/>
      <c r="T29" s="23"/>
      <c r="U29" s="19"/>
      <c r="V29" s="19"/>
      <c r="W29" s="19"/>
      <c r="X29" s="24"/>
      <c r="Y29" s="23"/>
      <c r="Z29" s="19"/>
      <c r="AA29" s="19"/>
      <c r="AB29" s="25"/>
      <c r="AC29" s="20"/>
      <c r="AD29" s="19"/>
      <c r="AE29" s="19"/>
      <c r="AF29" s="24"/>
      <c r="AG29" s="23"/>
      <c r="AH29" s="19"/>
      <c r="AI29" s="19"/>
      <c r="AJ29" s="24"/>
      <c r="AK29" s="23"/>
      <c r="AL29" s="19"/>
      <c r="AM29" s="19"/>
      <c r="AN29" s="24"/>
      <c r="AO29" s="23"/>
      <c r="AP29" s="19"/>
      <c r="AQ29" s="19"/>
      <c r="AR29" s="24"/>
      <c r="AS29" s="23"/>
      <c r="AT29" s="19"/>
      <c r="AU29" s="19"/>
      <c r="AV29" s="19"/>
      <c r="AW29" s="24"/>
      <c r="AX29" s="23"/>
      <c r="AY29" s="19"/>
      <c r="AZ29" s="19"/>
      <c r="BA29" s="25"/>
      <c r="BB29" s="20"/>
      <c r="BC29" s="19"/>
      <c r="BD29" s="19"/>
      <c r="BE29" s="19"/>
      <c r="BF29" s="24"/>
      <c r="BG29" s="23"/>
      <c r="BH29" s="19"/>
      <c r="BI29" s="19"/>
      <c r="BJ29" s="19"/>
      <c r="BK29" s="24"/>
      <c r="BL29" s="23"/>
      <c r="BM29" s="19"/>
      <c r="BN29" s="19"/>
      <c r="BO29" s="24"/>
      <c r="BP29" s="23"/>
      <c r="BQ29" s="19"/>
      <c r="BR29" s="19"/>
      <c r="BS29" s="24"/>
      <c r="BT29" s="23"/>
      <c r="BU29" s="19"/>
      <c r="BV29" s="19"/>
      <c r="BW29" s="19"/>
      <c r="BX29" s="24"/>
      <c r="BY29" s="23"/>
      <c r="BZ29" s="19"/>
      <c r="CA29" s="19"/>
      <c r="CB29" s="25"/>
      <c r="CC29" s="20"/>
      <c r="CD29" s="19"/>
      <c r="CE29" s="19"/>
      <c r="CF29" s="24"/>
      <c r="CG29" s="23"/>
      <c r="CH29" s="19"/>
      <c r="CI29" s="19"/>
      <c r="CJ29" s="24"/>
      <c r="CK29" s="23"/>
      <c r="CL29" s="19"/>
      <c r="CM29" s="19"/>
      <c r="CN29" s="24"/>
      <c r="CO29" s="23"/>
      <c r="CP29" s="19"/>
      <c r="CQ29" s="19"/>
      <c r="CR29" s="24"/>
      <c r="CS29" s="23"/>
      <c r="CT29" s="19"/>
      <c r="CU29" s="19"/>
      <c r="CV29" s="19"/>
      <c r="CW29" s="24"/>
      <c r="CX29" s="23"/>
      <c r="CY29" s="19"/>
      <c r="CZ29" s="19"/>
      <c r="DA29" s="25"/>
      <c r="DB29" s="20"/>
      <c r="DC29" s="19"/>
      <c r="DD29" s="19"/>
      <c r="DE29" s="19"/>
      <c r="DF29" s="24"/>
      <c r="DG29" s="23"/>
      <c r="DH29" s="19"/>
      <c r="DI29" s="19"/>
      <c r="DJ29" s="19"/>
      <c r="DK29" s="24"/>
      <c r="DL29" s="23"/>
      <c r="DM29" s="19"/>
      <c r="DN29" s="19"/>
      <c r="DO29" s="24"/>
      <c r="DP29" s="23"/>
      <c r="DQ29" s="19"/>
      <c r="DR29" s="19"/>
      <c r="DS29" s="24"/>
      <c r="DT29" s="23"/>
      <c r="DU29" s="19"/>
      <c r="DV29" s="19"/>
      <c r="DW29" s="19"/>
      <c r="DX29" s="24"/>
      <c r="DY29" s="23"/>
      <c r="DZ29" s="19"/>
      <c r="EA29" s="19"/>
      <c r="EB29" s="25"/>
      <c r="EC29" s="20"/>
      <c r="ED29" s="19"/>
      <c r="EE29" s="19"/>
      <c r="EF29" s="24"/>
      <c r="EG29" s="23"/>
      <c r="EH29" s="19"/>
      <c r="EI29" s="19"/>
      <c r="EJ29" s="24"/>
      <c r="EK29" s="23"/>
      <c r="EL29" s="19"/>
      <c r="EM29" s="19"/>
      <c r="EN29" s="24"/>
      <c r="EO29" s="23"/>
      <c r="EP29" s="19"/>
      <c r="EQ29" s="19"/>
      <c r="ER29" s="24"/>
      <c r="ES29" s="23"/>
      <c r="ET29" s="19"/>
      <c r="EU29" s="19"/>
      <c r="EV29" s="19"/>
      <c r="EW29" s="24"/>
      <c r="EX29" s="23"/>
      <c r="EY29" s="19"/>
      <c r="EZ29" s="19"/>
      <c r="FA29" s="25"/>
      <c r="FB29" s="20"/>
      <c r="FC29" s="19"/>
      <c r="FD29" s="19"/>
      <c r="FE29" s="19"/>
      <c r="FF29" s="24"/>
      <c r="FG29" s="23"/>
      <c r="FH29" s="19"/>
      <c r="FI29" s="19"/>
      <c r="FJ29" s="19"/>
      <c r="FK29" s="24"/>
      <c r="FL29" s="23"/>
      <c r="FM29" s="19"/>
      <c r="FN29" s="19"/>
      <c r="FO29" s="24"/>
      <c r="FP29" s="23"/>
      <c r="FQ29" s="19"/>
      <c r="FR29" s="19"/>
      <c r="FS29" s="24"/>
    </row>
    <row r="30" spans="1:175" ht="15.75" x14ac:dyDescent="0.25">
      <c r="A30" s="17" t="s">
        <v>29</v>
      </c>
      <c r="B30" s="171">
        <f>Költségösszesítő!G27</f>
        <v>0</v>
      </c>
      <c r="C30" s="18"/>
      <c r="D30" s="19"/>
      <c r="E30" s="20"/>
      <c r="F30" s="21"/>
      <c r="G30" s="22"/>
      <c r="H30" s="19"/>
      <c r="I30" s="20"/>
      <c r="J30" s="19"/>
      <c r="K30" s="21"/>
      <c r="L30" s="23"/>
      <c r="M30" s="19"/>
      <c r="N30" s="19"/>
      <c r="O30" s="21"/>
      <c r="P30" s="23"/>
      <c r="Q30" s="19"/>
      <c r="R30" s="19"/>
      <c r="S30" s="21"/>
      <c r="T30" s="23"/>
      <c r="U30" s="19"/>
      <c r="V30" s="19"/>
      <c r="W30" s="19"/>
      <c r="X30" s="24"/>
      <c r="Y30" s="23"/>
      <c r="Z30" s="19"/>
      <c r="AA30" s="19"/>
      <c r="AB30" s="25"/>
      <c r="AC30" s="20"/>
      <c r="AD30" s="19"/>
      <c r="AE30" s="19"/>
      <c r="AF30" s="24"/>
      <c r="AG30" s="23"/>
      <c r="AH30" s="19"/>
      <c r="AI30" s="19"/>
      <c r="AJ30" s="24"/>
      <c r="AK30" s="23"/>
      <c r="AL30" s="19"/>
      <c r="AM30" s="19"/>
      <c r="AN30" s="24"/>
      <c r="AO30" s="23"/>
      <c r="AP30" s="19"/>
      <c r="AQ30" s="19"/>
      <c r="AR30" s="24"/>
      <c r="AS30" s="23"/>
      <c r="AT30" s="19"/>
      <c r="AU30" s="19"/>
      <c r="AV30" s="19"/>
      <c r="AW30" s="24"/>
      <c r="AX30" s="23"/>
      <c r="AY30" s="19"/>
      <c r="AZ30" s="19"/>
      <c r="BA30" s="25"/>
      <c r="BB30" s="20"/>
      <c r="BC30" s="19"/>
      <c r="BD30" s="19"/>
      <c r="BE30" s="19"/>
      <c r="BF30" s="24"/>
      <c r="BG30" s="23"/>
      <c r="BH30" s="19"/>
      <c r="BI30" s="19"/>
      <c r="BJ30" s="19"/>
      <c r="BK30" s="24"/>
      <c r="BL30" s="23"/>
      <c r="BM30" s="19"/>
      <c r="BN30" s="19"/>
      <c r="BO30" s="24"/>
      <c r="BP30" s="23"/>
      <c r="BQ30" s="19"/>
      <c r="BR30" s="19"/>
      <c r="BS30" s="24"/>
      <c r="BT30" s="23"/>
      <c r="BU30" s="19"/>
      <c r="BV30" s="19"/>
      <c r="BW30" s="19"/>
      <c r="BX30" s="24"/>
      <c r="BY30" s="23"/>
      <c r="BZ30" s="19"/>
      <c r="CA30" s="19"/>
      <c r="CB30" s="25"/>
      <c r="CC30" s="20"/>
      <c r="CD30" s="19"/>
      <c r="CE30" s="19"/>
      <c r="CF30" s="24"/>
      <c r="CG30" s="23"/>
      <c r="CH30" s="19"/>
      <c r="CI30" s="19"/>
      <c r="CJ30" s="24"/>
      <c r="CK30" s="23"/>
      <c r="CL30" s="19"/>
      <c r="CM30" s="19"/>
      <c r="CN30" s="24"/>
      <c r="CO30" s="23"/>
      <c r="CP30" s="19"/>
      <c r="CQ30" s="19"/>
      <c r="CR30" s="24"/>
      <c r="CS30" s="23"/>
      <c r="CT30" s="19"/>
      <c r="CU30" s="19"/>
      <c r="CV30" s="19"/>
      <c r="CW30" s="24"/>
      <c r="CX30" s="23"/>
      <c r="CY30" s="19"/>
      <c r="CZ30" s="19"/>
      <c r="DA30" s="25"/>
      <c r="DB30" s="20"/>
      <c r="DC30" s="19"/>
      <c r="DD30" s="19"/>
      <c r="DE30" s="19"/>
      <c r="DF30" s="24"/>
      <c r="DG30" s="23"/>
      <c r="DH30" s="19"/>
      <c r="DI30" s="19"/>
      <c r="DJ30" s="19"/>
      <c r="DK30" s="24"/>
      <c r="DL30" s="23"/>
      <c r="DM30" s="19"/>
      <c r="DN30" s="19"/>
      <c r="DO30" s="24"/>
      <c r="DP30" s="23"/>
      <c r="DQ30" s="19"/>
      <c r="DR30" s="19"/>
      <c r="DS30" s="24"/>
      <c r="DT30" s="23"/>
      <c r="DU30" s="19"/>
      <c r="DV30" s="19"/>
      <c r="DW30" s="19"/>
      <c r="DX30" s="24"/>
      <c r="DY30" s="23"/>
      <c r="DZ30" s="19"/>
      <c r="EA30" s="19"/>
      <c r="EB30" s="25"/>
      <c r="EC30" s="20"/>
      <c r="ED30" s="19"/>
      <c r="EE30" s="19"/>
      <c r="EF30" s="24"/>
      <c r="EG30" s="23"/>
      <c r="EH30" s="19"/>
      <c r="EI30" s="19"/>
      <c r="EJ30" s="24"/>
      <c r="EK30" s="23"/>
      <c r="EL30" s="19"/>
      <c r="EM30" s="19"/>
      <c r="EN30" s="24"/>
      <c r="EO30" s="23"/>
      <c r="EP30" s="19"/>
      <c r="EQ30" s="19"/>
      <c r="ER30" s="24"/>
      <c r="ES30" s="23"/>
      <c r="ET30" s="19"/>
      <c r="EU30" s="19"/>
      <c r="EV30" s="19"/>
      <c r="EW30" s="24"/>
      <c r="EX30" s="23"/>
      <c r="EY30" s="19"/>
      <c r="EZ30" s="19"/>
      <c r="FA30" s="25"/>
      <c r="FB30" s="20"/>
      <c r="FC30" s="19"/>
      <c r="FD30" s="19"/>
      <c r="FE30" s="19"/>
      <c r="FF30" s="24"/>
      <c r="FG30" s="23"/>
      <c r="FH30" s="19"/>
      <c r="FI30" s="19"/>
      <c r="FJ30" s="19"/>
      <c r="FK30" s="24"/>
      <c r="FL30" s="23"/>
      <c r="FM30" s="19"/>
      <c r="FN30" s="19"/>
      <c r="FO30" s="24"/>
      <c r="FP30" s="23"/>
      <c r="FQ30" s="19"/>
      <c r="FR30" s="19"/>
      <c r="FS30" s="24"/>
    </row>
    <row r="31" spans="1:175" ht="15.75" x14ac:dyDescent="0.25">
      <c r="A31" s="17" t="s">
        <v>30</v>
      </c>
      <c r="B31" s="171">
        <f>Költségösszesítő!G28</f>
        <v>0</v>
      </c>
      <c r="C31" s="20"/>
      <c r="D31" s="19"/>
      <c r="E31" s="19"/>
      <c r="F31" s="21"/>
      <c r="G31" s="23"/>
      <c r="H31" s="19"/>
      <c r="I31" s="19"/>
      <c r="J31" s="19"/>
      <c r="K31" s="21"/>
      <c r="L31" s="23"/>
      <c r="M31" s="19"/>
      <c r="N31" s="19"/>
      <c r="O31" s="21"/>
      <c r="P31" s="23"/>
      <c r="Q31" s="19"/>
      <c r="R31" s="19"/>
      <c r="S31" s="26"/>
      <c r="T31" s="23"/>
      <c r="U31" s="19"/>
      <c r="V31" s="19"/>
      <c r="W31" s="21"/>
      <c r="X31" s="24"/>
      <c r="Y31" s="23"/>
      <c r="Z31" s="19"/>
      <c r="AA31" s="19"/>
      <c r="AB31" s="25"/>
      <c r="AC31" s="20"/>
      <c r="AD31" s="19"/>
      <c r="AE31" s="19"/>
      <c r="AF31" s="24"/>
      <c r="AG31" s="23"/>
      <c r="AH31" s="19"/>
      <c r="AI31" s="19"/>
      <c r="AJ31" s="24"/>
      <c r="AK31" s="23"/>
      <c r="AL31" s="19"/>
      <c r="AM31" s="19"/>
      <c r="AN31" s="24"/>
      <c r="AO31" s="23"/>
      <c r="AP31" s="19"/>
      <c r="AQ31" s="19"/>
      <c r="AR31" s="24"/>
      <c r="AS31" s="23"/>
      <c r="AT31" s="19"/>
      <c r="AU31" s="19"/>
      <c r="AV31" s="19"/>
      <c r="AW31" s="24"/>
      <c r="AX31" s="23"/>
      <c r="AY31" s="19"/>
      <c r="AZ31" s="19"/>
      <c r="BA31" s="25"/>
      <c r="BB31" s="20"/>
      <c r="BC31" s="19"/>
      <c r="BD31" s="19"/>
      <c r="BE31" s="19"/>
      <c r="BF31" s="24"/>
      <c r="BG31" s="23"/>
      <c r="BH31" s="19"/>
      <c r="BI31" s="19"/>
      <c r="BJ31" s="19"/>
      <c r="BK31" s="24"/>
      <c r="BL31" s="23"/>
      <c r="BM31" s="19"/>
      <c r="BN31" s="19"/>
      <c r="BO31" s="24"/>
      <c r="BP31" s="23"/>
      <c r="BQ31" s="19"/>
      <c r="BR31" s="19"/>
      <c r="BS31" s="27"/>
      <c r="BT31" s="23"/>
      <c r="BU31" s="19"/>
      <c r="BV31" s="19"/>
      <c r="BW31" s="21"/>
      <c r="BX31" s="24"/>
      <c r="BY31" s="23"/>
      <c r="BZ31" s="19"/>
      <c r="CA31" s="19"/>
      <c r="CB31" s="25"/>
      <c r="CC31" s="20"/>
      <c r="CD31" s="19"/>
      <c r="CE31" s="19"/>
      <c r="CF31" s="24"/>
      <c r="CG31" s="23"/>
      <c r="CH31" s="19"/>
      <c r="CI31" s="19"/>
      <c r="CJ31" s="24"/>
      <c r="CK31" s="23"/>
      <c r="CL31" s="19"/>
      <c r="CM31" s="19"/>
      <c r="CN31" s="24"/>
      <c r="CO31" s="23"/>
      <c r="CP31" s="19"/>
      <c r="CQ31" s="19"/>
      <c r="CR31" s="24"/>
      <c r="CS31" s="23"/>
      <c r="CT31" s="19"/>
      <c r="CU31" s="19"/>
      <c r="CV31" s="19"/>
      <c r="CW31" s="24"/>
      <c r="CX31" s="23"/>
      <c r="CY31" s="19"/>
      <c r="CZ31" s="19"/>
      <c r="DA31" s="25"/>
      <c r="DB31" s="20"/>
      <c r="DC31" s="19"/>
      <c r="DD31" s="19"/>
      <c r="DE31" s="19"/>
      <c r="DF31" s="24"/>
      <c r="DG31" s="23"/>
      <c r="DH31" s="19"/>
      <c r="DI31" s="19"/>
      <c r="DJ31" s="19"/>
      <c r="DK31" s="24"/>
      <c r="DL31" s="23"/>
      <c r="DM31" s="19"/>
      <c r="DN31" s="19"/>
      <c r="DO31" s="24"/>
      <c r="DP31" s="23"/>
      <c r="DQ31" s="19"/>
      <c r="DR31" s="19"/>
      <c r="DS31" s="27"/>
      <c r="DT31" s="23"/>
      <c r="DU31" s="19"/>
      <c r="DV31" s="19"/>
      <c r="DW31" s="21"/>
      <c r="DX31" s="24"/>
      <c r="DY31" s="23"/>
      <c r="DZ31" s="19"/>
      <c r="EA31" s="19"/>
      <c r="EB31" s="25"/>
      <c r="EC31" s="20"/>
      <c r="ED31" s="19"/>
      <c r="EE31" s="19"/>
      <c r="EF31" s="24"/>
      <c r="EG31" s="23"/>
      <c r="EH31" s="19"/>
      <c r="EI31" s="19"/>
      <c r="EJ31" s="24"/>
      <c r="EK31" s="23"/>
      <c r="EL31" s="19"/>
      <c r="EM31" s="19"/>
      <c r="EN31" s="24"/>
      <c r="EO31" s="23"/>
      <c r="EP31" s="19"/>
      <c r="EQ31" s="19"/>
      <c r="ER31" s="24"/>
      <c r="ES31" s="23"/>
      <c r="ET31" s="19"/>
      <c r="EU31" s="19"/>
      <c r="EV31" s="19"/>
      <c r="EW31" s="24"/>
      <c r="EX31" s="23"/>
      <c r="EY31" s="19"/>
      <c r="EZ31" s="19"/>
      <c r="FA31" s="25"/>
      <c r="FB31" s="20"/>
      <c r="FC31" s="19"/>
      <c r="FD31" s="19"/>
      <c r="FE31" s="19"/>
      <c r="FF31" s="24"/>
      <c r="FG31" s="23"/>
      <c r="FH31" s="19"/>
      <c r="FI31" s="19"/>
      <c r="FJ31" s="19"/>
      <c r="FK31" s="24"/>
      <c r="FL31" s="23"/>
      <c r="FM31" s="19"/>
      <c r="FN31" s="19"/>
      <c r="FO31" s="24"/>
      <c r="FP31" s="23"/>
      <c r="FQ31" s="19"/>
      <c r="FR31" s="19"/>
      <c r="FS31" s="27"/>
    </row>
    <row r="32" spans="1:175" ht="18.75" x14ac:dyDescent="0.25">
      <c r="A32" s="16" t="s">
        <v>34</v>
      </c>
      <c r="B32" s="170">
        <f>Költségösszesítő!G29</f>
        <v>0</v>
      </c>
      <c r="C32" s="43">
        <f>SUM(C33:C37)</f>
        <v>0</v>
      </c>
      <c r="D32" s="44">
        <f t="shared" ref="D32:BO32" si="12">SUM(D33:D37)</f>
        <v>0</v>
      </c>
      <c r="E32" s="45">
        <f t="shared" si="12"/>
        <v>0</v>
      </c>
      <c r="F32" s="46">
        <f t="shared" si="12"/>
        <v>0</v>
      </c>
      <c r="G32" s="47">
        <f t="shared" si="12"/>
        <v>0</v>
      </c>
      <c r="H32" s="44">
        <f t="shared" si="12"/>
        <v>0</v>
      </c>
      <c r="I32" s="45">
        <f t="shared" si="12"/>
        <v>0</v>
      </c>
      <c r="J32" s="44">
        <f t="shared" si="12"/>
        <v>0</v>
      </c>
      <c r="K32" s="46">
        <f t="shared" si="12"/>
        <v>0</v>
      </c>
      <c r="L32" s="48">
        <f t="shared" si="12"/>
        <v>0</v>
      </c>
      <c r="M32" s="44">
        <f t="shared" si="12"/>
        <v>0</v>
      </c>
      <c r="N32" s="44">
        <f t="shared" si="12"/>
        <v>0</v>
      </c>
      <c r="O32" s="46">
        <f t="shared" si="12"/>
        <v>0</v>
      </c>
      <c r="P32" s="48">
        <f t="shared" si="12"/>
        <v>0</v>
      </c>
      <c r="Q32" s="44">
        <f t="shared" si="12"/>
        <v>0</v>
      </c>
      <c r="R32" s="44">
        <f t="shared" si="12"/>
        <v>0</v>
      </c>
      <c r="S32" s="46">
        <f t="shared" si="12"/>
        <v>0</v>
      </c>
      <c r="T32" s="48">
        <f t="shared" si="12"/>
        <v>0</v>
      </c>
      <c r="U32" s="44">
        <f t="shared" si="12"/>
        <v>0</v>
      </c>
      <c r="V32" s="44">
        <f t="shared" si="12"/>
        <v>0</v>
      </c>
      <c r="W32" s="44">
        <f t="shared" si="12"/>
        <v>0</v>
      </c>
      <c r="X32" s="49">
        <f t="shared" si="12"/>
        <v>0</v>
      </c>
      <c r="Y32" s="48">
        <f t="shared" si="12"/>
        <v>0</v>
      </c>
      <c r="Z32" s="44">
        <f t="shared" si="12"/>
        <v>0</v>
      </c>
      <c r="AA32" s="44">
        <f t="shared" si="12"/>
        <v>0</v>
      </c>
      <c r="AB32" s="50">
        <f t="shared" si="12"/>
        <v>0</v>
      </c>
      <c r="AC32" s="45">
        <f t="shared" si="12"/>
        <v>0</v>
      </c>
      <c r="AD32" s="44">
        <f t="shared" si="12"/>
        <v>0</v>
      </c>
      <c r="AE32" s="44">
        <f t="shared" si="12"/>
        <v>0</v>
      </c>
      <c r="AF32" s="49">
        <f t="shared" si="12"/>
        <v>0</v>
      </c>
      <c r="AG32" s="48">
        <f t="shared" si="12"/>
        <v>0</v>
      </c>
      <c r="AH32" s="44">
        <f t="shared" si="12"/>
        <v>0</v>
      </c>
      <c r="AI32" s="44">
        <f t="shared" si="12"/>
        <v>0</v>
      </c>
      <c r="AJ32" s="49">
        <f t="shared" si="12"/>
        <v>0</v>
      </c>
      <c r="AK32" s="48">
        <f t="shared" si="12"/>
        <v>0</v>
      </c>
      <c r="AL32" s="44">
        <f t="shared" si="12"/>
        <v>0</v>
      </c>
      <c r="AM32" s="44">
        <f t="shared" si="12"/>
        <v>0</v>
      </c>
      <c r="AN32" s="49">
        <f t="shared" si="12"/>
        <v>0</v>
      </c>
      <c r="AO32" s="48">
        <f t="shared" si="12"/>
        <v>0</v>
      </c>
      <c r="AP32" s="44">
        <f t="shared" si="12"/>
        <v>0</v>
      </c>
      <c r="AQ32" s="44">
        <f t="shared" si="12"/>
        <v>0</v>
      </c>
      <c r="AR32" s="49">
        <f t="shared" si="12"/>
        <v>0</v>
      </c>
      <c r="AS32" s="48">
        <f t="shared" si="12"/>
        <v>0</v>
      </c>
      <c r="AT32" s="44">
        <f t="shared" si="12"/>
        <v>0</v>
      </c>
      <c r="AU32" s="44">
        <f t="shared" si="12"/>
        <v>0</v>
      </c>
      <c r="AV32" s="44">
        <f t="shared" si="12"/>
        <v>0</v>
      </c>
      <c r="AW32" s="49">
        <f t="shared" si="12"/>
        <v>0</v>
      </c>
      <c r="AX32" s="48">
        <f t="shared" si="12"/>
        <v>0</v>
      </c>
      <c r="AY32" s="44">
        <f t="shared" si="12"/>
        <v>0</v>
      </c>
      <c r="AZ32" s="44">
        <f t="shared" si="12"/>
        <v>0</v>
      </c>
      <c r="BA32" s="50">
        <f t="shared" si="12"/>
        <v>0</v>
      </c>
      <c r="BB32" s="45">
        <f t="shared" si="12"/>
        <v>0</v>
      </c>
      <c r="BC32" s="44">
        <f t="shared" si="12"/>
        <v>0</v>
      </c>
      <c r="BD32" s="44">
        <f t="shared" si="12"/>
        <v>0</v>
      </c>
      <c r="BE32" s="44">
        <f t="shared" si="12"/>
        <v>0</v>
      </c>
      <c r="BF32" s="49">
        <f t="shared" si="12"/>
        <v>0</v>
      </c>
      <c r="BG32" s="48">
        <f t="shared" si="12"/>
        <v>0</v>
      </c>
      <c r="BH32" s="44">
        <f t="shared" si="12"/>
        <v>0</v>
      </c>
      <c r="BI32" s="44">
        <f t="shared" si="12"/>
        <v>0</v>
      </c>
      <c r="BJ32" s="44">
        <f t="shared" si="12"/>
        <v>0</v>
      </c>
      <c r="BK32" s="49">
        <f t="shared" si="12"/>
        <v>0</v>
      </c>
      <c r="BL32" s="48">
        <f t="shared" si="12"/>
        <v>0</v>
      </c>
      <c r="BM32" s="44">
        <f t="shared" si="12"/>
        <v>0</v>
      </c>
      <c r="BN32" s="44">
        <f t="shared" si="12"/>
        <v>0</v>
      </c>
      <c r="BO32" s="49">
        <f t="shared" si="12"/>
        <v>0</v>
      </c>
      <c r="BP32" s="48">
        <f t="shared" ref="BP32:DO32" si="13">SUM(BP33:BP37)</f>
        <v>0</v>
      </c>
      <c r="BQ32" s="44">
        <f t="shared" si="13"/>
        <v>0</v>
      </c>
      <c r="BR32" s="44">
        <f t="shared" si="13"/>
        <v>0</v>
      </c>
      <c r="BS32" s="49">
        <f t="shared" si="13"/>
        <v>0</v>
      </c>
      <c r="BT32" s="48">
        <f t="shared" si="13"/>
        <v>0</v>
      </c>
      <c r="BU32" s="44">
        <f t="shared" si="13"/>
        <v>0</v>
      </c>
      <c r="BV32" s="44">
        <f t="shared" si="13"/>
        <v>0</v>
      </c>
      <c r="BW32" s="44">
        <f t="shared" si="13"/>
        <v>0</v>
      </c>
      <c r="BX32" s="49">
        <f t="shared" si="13"/>
        <v>0</v>
      </c>
      <c r="BY32" s="48">
        <f t="shared" si="13"/>
        <v>0</v>
      </c>
      <c r="BZ32" s="44">
        <f t="shared" si="13"/>
        <v>0</v>
      </c>
      <c r="CA32" s="44">
        <f t="shared" si="13"/>
        <v>0</v>
      </c>
      <c r="CB32" s="50">
        <f t="shared" si="13"/>
        <v>0</v>
      </c>
      <c r="CC32" s="45">
        <f t="shared" si="13"/>
        <v>0</v>
      </c>
      <c r="CD32" s="44">
        <f t="shared" si="13"/>
        <v>0</v>
      </c>
      <c r="CE32" s="44">
        <f t="shared" si="13"/>
        <v>0</v>
      </c>
      <c r="CF32" s="49">
        <f t="shared" si="13"/>
        <v>0</v>
      </c>
      <c r="CG32" s="48">
        <f t="shared" si="13"/>
        <v>0</v>
      </c>
      <c r="CH32" s="44">
        <f t="shared" si="13"/>
        <v>0</v>
      </c>
      <c r="CI32" s="44">
        <f t="shared" si="13"/>
        <v>0</v>
      </c>
      <c r="CJ32" s="49">
        <f t="shared" si="13"/>
        <v>0</v>
      </c>
      <c r="CK32" s="48">
        <f t="shared" si="13"/>
        <v>0</v>
      </c>
      <c r="CL32" s="44">
        <f t="shared" si="13"/>
        <v>0</v>
      </c>
      <c r="CM32" s="44">
        <f t="shared" si="13"/>
        <v>0</v>
      </c>
      <c r="CN32" s="49">
        <f t="shared" si="13"/>
        <v>0</v>
      </c>
      <c r="CO32" s="48">
        <f t="shared" si="13"/>
        <v>0</v>
      </c>
      <c r="CP32" s="44">
        <f t="shared" si="13"/>
        <v>0</v>
      </c>
      <c r="CQ32" s="44">
        <f t="shared" si="13"/>
        <v>0</v>
      </c>
      <c r="CR32" s="49">
        <f t="shared" si="13"/>
        <v>0</v>
      </c>
      <c r="CS32" s="48">
        <f t="shared" si="13"/>
        <v>0</v>
      </c>
      <c r="CT32" s="44">
        <f t="shared" si="13"/>
        <v>0</v>
      </c>
      <c r="CU32" s="44">
        <f t="shared" si="13"/>
        <v>0</v>
      </c>
      <c r="CV32" s="44">
        <f t="shared" si="13"/>
        <v>0</v>
      </c>
      <c r="CW32" s="49">
        <f t="shared" si="13"/>
        <v>0</v>
      </c>
      <c r="CX32" s="48">
        <f t="shared" si="13"/>
        <v>0</v>
      </c>
      <c r="CY32" s="44">
        <f t="shared" si="13"/>
        <v>0</v>
      </c>
      <c r="CZ32" s="44">
        <f t="shared" si="13"/>
        <v>0</v>
      </c>
      <c r="DA32" s="50">
        <f t="shared" si="13"/>
        <v>0</v>
      </c>
      <c r="DB32" s="45">
        <f t="shared" si="13"/>
        <v>0</v>
      </c>
      <c r="DC32" s="44">
        <f t="shared" si="13"/>
        <v>0</v>
      </c>
      <c r="DD32" s="44">
        <f t="shared" si="13"/>
        <v>0</v>
      </c>
      <c r="DE32" s="44">
        <f t="shared" si="13"/>
        <v>0</v>
      </c>
      <c r="DF32" s="49">
        <f t="shared" si="13"/>
        <v>0</v>
      </c>
      <c r="DG32" s="48">
        <f t="shared" si="13"/>
        <v>0</v>
      </c>
      <c r="DH32" s="44">
        <f t="shared" si="13"/>
        <v>0</v>
      </c>
      <c r="DI32" s="44">
        <f t="shared" si="13"/>
        <v>0</v>
      </c>
      <c r="DJ32" s="44">
        <f t="shared" si="13"/>
        <v>0</v>
      </c>
      <c r="DK32" s="49">
        <f t="shared" si="13"/>
        <v>0</v>
      </c>
      <c r="DL32" s="48">
        <f t="shared" si="13"/>
        <v>0</v>
      </c>
      <c r="DM32" s="44">
        <f t="shared" si="13"/>
        <v>0</v>
      </c>
      <c r="DN32" s="44">
        <f t="shared" si="13"/>
        <v>0</v>
      </c>
      <c r="DO32" s="49">
        <f t="shared" si="13"/>
        <v>0</v>
      </c>
      <c r="DP32" s="48">
        <f t="shared" ref="DP32:FS32" si="14">SUM(DP33:DP37)</f>
        <v>0</v>
      </c>
      <c r="DQ32" s="44">
        <f t="shared" si="14"/>
        <v>0</v>
      </c>
      <c r="DR32" s="44">
        <f t="shared" si="14"/>
        <v>0</v>
      </c>
      <c r="DS32" s="49">
        <f t="shared" si="14"/>
        <v>0</v>
      </c>
      <c r="DT32" s="48">
        <f t="shared" si="14"/>
        <v>0</v>
      </c>
      <c r="DU32" s="44">
        <f t="shared" si="14"/>
        <v>0</v>
      </c>
      <c r="DV32" s="44">
        <f t="shared" si="14"/>
        <v>0</v>
      </c>
      <c r="DW32" s="44">
        <f t="shared" si="14"/>
        <v>0</v>
      </c>
      <c r="DX32" s="49">
        <f t="shared" si="14"/>
        <v>0</v>
      </c>
      <c r="DY32" s="48">
        <f t="shared" si="14"/>
        <v>0</v>
      </c>
      <c r="DZ32" s="44">
        <f t="shared" si="14"/>
        <v>0</v>
      </c>
      <c r="EA32" s="44">
        <f t="shared" si="14"/>
        <v>0</v>
      </c>
      <c r="EB32" s="50">
        <f t="shared" si="14"/>
        <v>0</v>
      </c>
      <c r="EC32" s="45">
        <f t="shared" si="14"/>
        <v>0</v>
      </c>
      <c r="ED32" s="44">
        <f t="shared" si="14"/>
        <v>0</v>
      </c>
      <c r="EE32" s="44">
        <f t="shared" si="14"/>
        <v>0</v>
      </c>
      <c r="EF32" s="49">
        <f t="shared" si="14"/>
        <v>0</v>
      </c>
      <c r="EG32" s="48">
        <f t="shared" si="14"/>
        <v>0</v>
      </c>
      <c r="EH32" s="44">
        <f t="shared" si="14"/>
        <v>0</v>
      </c>
      <c r="EI32" s="44">
        <f t="shared" si="14"/>
        <v>0</v>
      </c>
      <c r="EJ32" s="49">
        <f t="shared" si="14"/>
        <v>0</v>
      </c>
      <c r="EK32" s="48">
        <f t="shared" si="14"/>
        <v>0</v>
      </c>
      <c r="EL32" s="44">
        <f t="shared" si="14"/>
        <v>0</v>
      </c>
      <c r="EM32" s="44">
        <f t="shared" si="14"/>
        <v>0</v>
      </c>
      <c r="EN32" s="49">
        <f t="shared" si="14"/>
        <v>0</v>
      </c>
      <c r="EO32" s="48">
        <f t="shared" si="14"/>
        <v>0</v>
      </c>
      <c r="EP32" s="44">
        <f t="shared" si="14"/>
        <v>0</v>
      </c>
      <c r="EQ32" s="44">
        <f t="shared" si="14"/>
        <v>0</v>
      </c>
      <c r="ER32" s="49">
        <f t="shared" si="14"/>
        <v>0</v>
      </c>
      <c r="ES32" s="48">
        <f t="shared" si="14"/>
        <v>0</v>
      </c>
      <c r="ET32" s="44">
        <f t="shared" si="14"/>
        <v>0</v>
      </c>
      <c r="EU32" s="44">
        <f t="shared" si="14"/>
        <v>0</v>
      </c>
      <c r="EV32" s="44">
        <f t="shared" si="14"/>
        <v>0</v>
      </c>
      <c r="EW32" s="49">
        <f t="shared" si="14"/>
        <v>0</v>
      </c>
      <c r="EX32" s="48">
        <f t="shared" si="14"/>
        <v>0</v>
      </c>
      <c r="EY32" s="44">
        <f t="shared" si="14"/>
        <v>0</v>
      </c>
      <c r="EZ32" s="44">
        <f t="shared" si="14"/>
        <v>0</v>
      </c>
      <c r="FA32" s="50">
        <f t="shared" si="14"/>
        <v>0</v>
      </c>
      <c r="FB32" s="45">
        <f t="shared" si="14"/>
        <v>0</v>
      </c>
      <c r="FC32" s="44">
        <f t="shared" si="14"/>
        <v>0</v>
      </c>
      <c r="FD32" s="44">
        <f t="shared" si="14"/>
        <v>0</v>
      </c>
      <c r="FE32" s="44">
        <f t="shared" si="14"/>
        <v>0</v>
      </c>
      <c r="FF32" s="49">
        <f t="shared" si="14"/>
        <v>0</v>
      </c>
      <c r="FG32" s="48">
        <f t="shared" si="14"/>
        <v>0</v>
      </c>
      <c r="FH32" s="44">
        <f t="shared" si="14"/>
        <v>0</v>
      </c>
      <c r="FI32" s="44">
        <f t="shared" si="14"/>
        <v>0</v>
      </c>
      <c r="FJ32" s="44">
        <f t="shared" si="14"/>
        <v>0</v>
      </c>
      <c r="FK32" s="49">
        <f t="shared" si="14"/>
        <v>0</v>
      </c>
      <c r="FL32" s="48">
        <f t="shared" si="14"/>
        <v>0</v>
      </c>
      <c r="FM32" s="44">
        <f t="shared" si="14"/>
        <v>0</v>
      </c>
      <c r="FN32" s="44">
        <f t="shared" si="14"/>
        <v>0</v>
      </c>
      <c r="FO32" s="49">
        <f t="shared" si="14"/>
        <v>0</v>
      </c>
      <c r="FP32" s="48">
        <f t="shared" si="14"/>
        <v>0</v>
      </c>
      <c r="FQ32" s="44">
        <f t="shared" si="14"/>
        <v>0</v>
      </c>
      <c r="FR32" s="44">
        <f t="shared" si="14"/>
        <v>0</v>
      </c>
      <c r="FS32" s="49">
        <f t="shared" si="14"/>
        <v>0</v>
      </c>
    </row>
    <row r="33" spans="1:175" ht="15.75" x14ac:dyDescent="0.25">
      <c r="A33" s="17" t="s">
        <v>26</v>
      </c>
      <c r="B33" s="171">
        <f>Költségösszesítő!G30</f>
        <v>0</v>
      </c>
      <c r="C33" s="18"/>
      <c r="D33" s="19"/>
      <c r="E33" s="20"/>
      <c r="F33" s="21"/>
      <c r="G33" s="22"/>
      <c r="H33" s="19"/>
      <c r="I33" s="20"/>
      <c r="J33" s="19"/>
      <c r="K33" s="21"/>
      <c r="L33" s="23"/>
      <c r="M33" s="19"/>
      <c r="N33" s="19"/>
      <c r="O33" s="21"/>
      <c r="P33" s="23"/>
      <c r="Q33" s="19"/>
      <c r="R33" s="19"/>
      <c r="S33" s="21"/>
      <c r="T33" s="23"/>
      <c r="U33" s="19"/>
      <c r="V33" s="19"/>
      <c r="W33" s="19"/>
      <c r="X33" s="24"/>
      <c r="Y33" s="23"/>
      <c r="Z33" s="19"/>
      <c r="AA33" s="19"/>
      <c r="AB33" s="25"/>
      <c r="AC33" s="20"/>
      <c r="AD33" s="19"/>
      <c r="AE33" s="19"/>
      <c r="AF33" s="24"/>
      <c r="AG33" s="23"/>
      <c r="AH33" s="19"/>
      <c r="AI33" s="19"/>
      <c r="AJ33" s="24"/>
      <c r="AK33" s="23"/>
      <c r="AL33" s="19"/>
      <c r="AM33" s="19"/>
      <c r="AN33" s="24"/>
      <c r="AO33" s="23"/>
      <c r="AP33" s="19"/>
      <c r="AQ33" s="19"/>
      <c r="AR33" s="24"/>
      <c r="AS33" s="23"/>
      <c r="AT33" s="19"/>
      <c r="AU33" s="19"/>
      <c r="AV33" s="19"/>
      <c r="AW33" s="24"/>
      <c r="AX33" s="23"/>
      <c r="AY33" s="19"/>
      <c r="AZ33" s="19"/>
      <c r="BA33" s="25"/>
      <c r="BB33" s="20"/>
      <c r="BC33" s="19"/>
      <c r="BD33" s="19"/>
      <c r="BE33" s="19"/>
      <c r="BF33" s="24"/>
      <c r="BG33" s="23"/>
      <c r="BH33" s="19"/>
      <c r="BI33" s="19"/>
      <c r="BJ33" s="19"/>
      <c r="BK33" s="24"/>
      <c r="BL33" s="23"/>
      <c r="BM33" s="19"/>
      <c r="BN33" s="19"/>
      <c r="BO33" s="24"/>
      <c r="BP33" s="23"/>
      <c r="BQ33" s="19"/>
      <c r="BR33" s="19"/>
      <c r="BS33" s="24"/>
      <c r="BT33" s="23"/>
      <c r="BU33" s="19"/>
      <c r="BV33" s="19"/>
      <c r="BW33" s="19"/>
      <c r="BX33" s="24"/>
      <c r="BY33" s="23"/>
      <c r="BZ33" s="19"/>
      <c r="CA33" s="19"/>
      <c r="CB33" s="25"/>
      <c r="CC33" s="20"/>
      <c r="CD33" s="19"/>
      <c r="CE33" s="19"/>
      <c r="CF33" s="24"/>
      <c r="CG33" s="23"/>
      <c r="CH33" s="19"/>
      <c r="CI33" s="19"/>
      <c r="CJ33" s="24"/>
      <c r="CK33" s="23"/>
      <c r="CL33" s="19"/>
      <c r="CM33" s="19"/>
      <c r="CN33" s="24"/>
      <c r="CO33" s="23"/>
      <c r="CP33" s="19"/>
      <c r="CQ33" s="19"/>
      <c r="CR33" s="24"/>
      <c r="CS33" s="23"/>
      <c r="CT33" s="19"/>
      <c r="CU33" s="19"/>
      <c r="CV33" s="19"/>
      <c r="CW33" s="24"/>
      <c r="CX33" s="23"/>
      <c r="CY33" s="19"/>
      <c r="CZ33" s="19"/>
      <c r="DA33" s="25"/>
      <c r="DB33" s="20"/>
      <c r="DC33" s="19"/>
      <c r="DD33" s="19"/>
      <c r="DE33" s="19"/>
      <c r="DF33" s="24"/>
      <c r="DG33" s="23"/>
      <c r="DH33" s="19"/>
      <c r="DI33" s="19"/>
      <c r="DJ33" s="19"/>
      <c r="DK33" s="24"/>
      <c r="DL33" s="23"/>
      <c r="DM33" s="19"/>
      <c r="DN33" s="19"/>
      <c r="DO33" s="24"/>
      <c r="DP33" s="23"/>
      <c r="DQ33" s="19"/>
      <c r="DR33" s="19"/>
      <c r="DS33" s="24"/>
      <c r="DT33" s="23"/>
      <c r="DU33" s="19"/>
      <c r="DV33" s="19"/>
      <c r="DW33" s="19"/>
      <c r="DX33" s="24"/>
      <c r="DY33" s="23"/>
      <c r="DZ33" s="19"/>
      <c r="EA33" s="19"/>
      <c r="EB33" s="25"/>
      <c r="EC33" s="20"/>
      <c r="ED33" s="19"/>
      <c r="EE33" s="19"/>
      <c r="EF33" s="24"/>
      <c r="EG33" s="23"/>
      <c r="EH33" s="19"/>
      <c r="EI33" s="19"/>
      <c r="EJ33" s="24"/>
      <c r="EK33" s="23"/>
      <c r="EL33" s="19"/>
      <c r="EM33" s="19"/>
      <c r="EN33" s="24"/>
      <c r="EO33" s="23"/>
      <c r="EP33" s="19"/>
      <c r="EQ33" s="19"/>
      <c r="ER33" s="24"/>
      <c r="ES33" s="23"/>
      <c r="ET33" s="19"/>
      <c r="EU33" s="19"/>
      <c r="EV33" s="19"/>
      <c r="EW33" s="24"/>
      <c r="EX33" s="23"/>
      <c r="EY33" s="19"/>
      <c r="EZ33" s="19"/>
      <c r="FA33" s="25"/>
      <c r="FB33" s="20"/>
      <c r="FC33" s="19"/>
      <c r="FD33" s="19"/>
      <c r="FE33" s="19"/>
      <c r="FF33" s="24"/>
      <c r="FG33" s="23"/>
      <c r="FH33" s="19"/>
      <c r="FI33" s="19"/>
      <c r="FJ33" s="19"/>
      <c r="FK33" s="24"/>
      <c r="FL33" s="23"/>
      <c r="FM33" s="19"/>
      <c r="FN33" s="19"/>
      <c r="FO33" s="24"/>
      <c r="FP33" s="23"/>
      <c r="FQ33" s="19"/>
      <c r="FR33" s="19"/>
      <c r="FS33" s="24"/>
    </row>
    <row r="34" spans="1:175" ht="15.75" x14ac:dyDescent="0.25">
      <c r="A34" s="17" t="s">
        <v>27</v>
      </c>
      <c r="B34" s="171">
        <f>Költségösszesítő!G31</f>
        <v>0</v>
      </c>
      <c r="C34" s="18"/>
      <c r="D34" s="19"/>
      <c r="E34" s="20"/>
      <c r="F34" s="21"/>
      <c r="G34" s="22"/>
      <c r="H34" s="19"/>
      <c r="I34" s="20"/>
      <c r="J34" s="19"/>
      <c r="K34" s="21"/>
      <c r="L34" s="23"/>
      <c r="M34" s="19"/>
      <c r="N34" s="19"/>
      <c r="O34" s="21"/>
      <c r="P34" s="23"/>
      <c r="Q34" s="19"/>
      <c r="R34" s="19"/>
      <c r="S34" s="21"/>
      <c r="T34" s="23"/>
      <c r="U34" s="19"/>
      <c r="V34" s="19"/>
      <c r="W34" s="19"/>
      <c r="X34" s="24"/>
      <c r="Y34" s="23"/>
      <c r="Z34" s="19"/>
      <c r="AA34" s="19"/>
      <c r="AB34" s="25"/>
      <c r="AC34" s="20"/>
      <c r="AD34" s="19"/>
      <c r="AE34" s="19"/>
      <c r="AF34" s="24"/>
      <c r="AG34" s="23"/>
      <c r="AH34" s="19"/>
      <c r="AI34" s="19"/>
      <c r="AJ34" s="24"/>
      <c r="AK34" s="23"/>
      <c r="AL34" s="19"/>
      <c r="AM34" s="19"/>
      <c r="AN34" s="24"/>
      <c r="AO34" s="23"/>
      <c r="AP34" s="19"/>
      <c r="AQ34" s="19"/>
      <c r="AR34" s="24"/>
      <c r="AS34" s="23"/>
      <c r="AT34" s="19"/>
      <c r="AU34" s="19"/>
      <c r="AV34" s="19"/>
      <c r="AW34" s="24"/>
      <c r="AX34" s="23"/>
      <c r="AY34" s="19"/>
      <c r="AZ34" s="19"/>
      <c r="BA34" s="25"/>
      <c r="BB34" s="20"/>
      <c r="BC34" s="19"/>
      <c r="BD34" s="19"/>
      <c r="BE34" s="19"/>
      <c r="BF34" s="24"/>
      <c r="BG34" s="23"/>
      <c r="BH34" s="19"/>
      <c r="BI34" s="19"/>
      <c r="BJ34" s="19"/>
      <c r="BK34" s="24"/>
      <c r="BL34" s="23"/>
      <c r="BM34" s="19"/>
      <c r="BN34" s="19"/>
      <c r="BO34" s="24"/>
      <c r="BP34" s="23"/>
      <c r="BQ34" s="19"/>
      <c r="BR34" s="19"/>
      <c r="BS34" s="24"/>
      <c r="BT34" s="23"/>
      <c r="BU34" s="19"/>
      <c r="BV34" s="19"/>
      <c r="BW34" s="19"/>
      <c r="BX34" s="24"/>
      <c r="BY34" s="23"/>
      <c r="BZ34" s="19"/>
      <c r="CA34" s="19"/>
      <c r="CB34" s="25"/>
      <c r="CC34" s="20"/>
      <c r="CD34" s="19"/>
      <c r="CE34" s="19"/>
      <c r="CF34" s="24"/>
      <c r="CG34" s="23"/>
      <c r="CH34" s="19"/>
      <c r="CI34" s="19"/>
      <c r="CJ34" s="24"/>
      <c r="CK34" s="23"/>
      <c r="CL34" s="19"/>
      <c r="CM34" s="19"/>
      <c r="CN34" s="24"/>
      <c r="CO34" s="23"/>
      <c r="CP34" s="19"/>
      <c r="CQ34" s="19"/>
      <c r="CR34" s="24"/>
      <c r="CS34" s="23"/>
      <c r="CT34" s="19"/>
      <c r="CU34" s="19"/>
      <c r="CV34" s="19"/>
      <c r="CW34" s="24"/>
      <c r="CX34" s="23"/>
      <c r="CY34" s="19"/>
      <c r="CZ34" s="19"/>
      <c r="DA34" s="25"/>
      <c r="DB34" s="20"/>
      <c r="DC34" s="19"/>
      <c r="DD34" s="19"/>
      <c r="DE34" s="19"/>
      <c r="DF34" s="24"/>
      <c r="DG34" s="23"/>
      <c r="DH34" s="19"/>
      <c r="DI34" s="19"/>
      <c r="DJ34" s="19"/>
      <c r="DK34" s="24"/>
      <c r="DL34" s="23"/>
      <c r="DM34" s="19"/>
      <c r="DN34" s="19"/>
      <c r="DO34" s="24"/>
      <c r="DP34" s="23"/>
      <c r="DQ34" s="19"/>
      <c r="DR34" s="19"/>
      <c r="DS34" s="24"/>
      <c r="DT34" s="23"/>
      <c r="DU34" s="19"/>
      <c r="DV34" s="19"/>
      <c r="DW34" s="19"/>
      <c r="DX34" s="24"/>
      <c r="DY34" s="23"/>
      <c r="DZ34" s="19"/>
      <c r="EA34" s="19"/>
      <c r="EB34" s="25"/>
      <c r="EC34" s="20"/>
      <c r="ED34" s="19"/>
      <c r="EE34" s="19"/>
      <c r="EF34" s="24"/>
      <c r="EG34" s="23"/>
      <c r="EH34" s="19"/>
      <c r="EI34" s="19"/>
      <c r="EJ34" s="24"/>
      <c r="EK34" s="23"/>
      <c r="EL34" s="19"/>
      <c r="EM34" s="19"/>
      <c r="EN34" s="24"/>
      <c r="EO34" s="23"/>
      <c r="EP34" s="19"/>
      <c r="EQ34" s="19"/>
      <c r="ER34" s="24"/>
      <c r="ES34" s="23"/>
      <c r="ET34" s="19"/>
      <c r="EU34" s="19"/>
      <c r="EV34" s="19"/>
      <c r="EW34" s="24"/>
      <c r="EX34" s="23"/>
      <c r="EY34" s="19"/>
      <c r="EZ34" s="19"/>
      <c r="FA34" s="25"/>
      <c r="FB34" s="20"/>
      <c r="FC34" s="19"/>
      <c r="FD34" s="19"/>
      <c r="FE34" s="19"/>
      <c r="FF34" s="24"/>
      <c r="FG34" s="23"/>
      <c r="FH34" s="19"/>
      <c r="FI34" s="19"/>
      <c r="FJ34" s="19"/>
      <c r="FK34" s="24"/>
      <c r="FL34" s="23"/>
      <c r="FM34" s="19"/>
      <c r="FN34" s="19"/>
      <c r="FO34" s="24"/>
      <c r="FP34" s="23"/>
      <c r="FQ34" s="19"/>
      <c r="FR34" s="19"/>
      <c r="FS34" s="24"/>
    </row>
    <row r="35" spans="1:175" ht="15.75" x14ac:dyDescent="0.25">
      <c r="A35" s="17" t="s">
        <v>28</v>
      </c>
      <c r="B35" s="171">
        <f>Költségösszesítő!G32</f>
        <v>0</v>
      </c>
      <c r="C35" s="18"/>
      <c r="D35" s="19"/>
      <c r="E35" s="20"/>
      <c r="F35" s="21"/>
      <c r="G35" s="22"/>
      <c r="H35" s="19"/>
      <c r="I35" s="20"/>
      <c r="J35" s="19"/>
      <c r="K35" s="21"/>
      <c r="L35" s="23"/>
      <c r="M35" s="19"/>
      <c r="N35" s="19"/>
      <c r="O35" s="21"/>
      <c r="P35" s="23"/>
      <c r="Q35" s="19"/>
      <c r="R35" s="19"/>
      <c r="S35" s="21"/>
      <c r="T35" s="23"/>
      <c r="U35" s="19"/>
      <c r="V35" s="19"/>
      <c r="W35" s="19"/>
      <c r="X35" s="24"/>
      <c r="Y35" s="23"/>
      <c r="Z35" s="19"/>
      <c r="AA35" s="19"/>
      <c r="AB35" s="25"/>
      <c r="AC35" s="20"/>
      <c r="AD35" s="19"/>
      <c r="AE35" s="19"/>
      <c r="AF35" s="24"/>
      <c r="AG35" s="23"/>
      <c r="AH35" s="19"/>
      <c r="AI35" s="19"/>
      <c r="AJ35" s="24"/>
      <c r="AK35" s="23"/>
      <c r="AL35" s="19"/>
      <c r="AM35" s="19"/>
      <c r="AN35" s="24"/>
      <c r="AO35" s="23"/>
      <c r="AP35" s="19"/>
      <c r="AQ35" s="19"/>
      <c r="AR35" s="24"/>
      <c r="AS35" s="23"/>
      <c r="AT35" s="19"/>
      <c r="AU35" s="19"/>
      <c r="AV35" s="19"/>
      <c r="AW35" s="24"/>
      <c r="AX35" s="23"/>
      <c r="AY35" s="19"/>
      <c r="AZ35" s="19"/>
      <c r="BA35" s="25"/>
      <c r="BB35" s="20"/>
      <c r="BC35" s="19"/>
      <c r="BD35" s="19"/>
      <c r="BE35" s="19"/>
      <c r="BF35" s="24"/>
      <c r="BG35" s="23"/>
      <c r="BH35" s="19"/>
      <c r="BI35" s="19"/>
      <c r="BJ35" s="19"/>
      <c r="BK35" s="24"/>
      <c r="BL35" s="23"/>
      <c r="BM35" s="19"/>
      <c r="BN35" s="19"/>
      <c r="BO35" s="24"/>
      <c r="BP35" s="23"/>
      <c r="BQ35" s="19"/>
      <c r="BR35" s="19"/>
      <c r="BS35" s="24"/>
      <c r="BT35" s="23"/>
      <c r="BU35" s="19"/>
      <c r="BV35" s="19"/>
      <c r="BW35" s="19"/>
      <c r="BX35" s="24"/>
      <c r="BY35" s="23"/>
      <c r="BZ35" s="19"/>
      <c r="CA35" s="19"/>
      <c r="CB35" s="25"/>
      <c r="CC35" s="20"/>
      <c r="CD35" s="19"/>
      <c r="CE35" s="19"/>
      <c r="CF35" s="24"/>
      <c r="CG35" s="23"/>
      <c r="CH35" s="19"/>
      <c r="CI35" s="19"/>
      <c r="CJ35" s="24"/>
      <c r="CK35" s="23"/>
      <c r="CL35" s="19"/>
      <c r="CM35" s="19"/>
      <c r="CN35" s="24"/>
      <c r="CO35" s="23"/>
      <c r="CP35" s="19"/>
      <c r="CQ35" s="19"/>
      <c r="CR35" s="24"/>
      <c r="CS35" s="23"/>
      <c r="CT35" s="19"/>
      <c r="CU35" s="19"/>
      <c r="CV35" s="19"/>
      <c r="CW35" s="24"/>
      <c r="CX35" s="23"/>
      <c r="CY35" s="19"/>
      <c r="CZ35" s="19"/>
      <c r="DA35" s="25"/>
      <c r="DB35" s="20"/>
      <c r="DC35" s="19"/>
      <c r="DD35" s="19"/>
      <c r="DE35" s="19"/>
      <c r="DF35" s="24"/>
      <c r="DG35" s="23"/>
      <c r="DH35" s="19"/>
      <c r="DI35" s="19"/>
      <c r="DJ35" s="19"/>
      <c r="DK35" s="24"/>
      <c r="DL35" s="23"/>
      <c r="DM35" s="19"/>
      <c r="DN35" s="19"/>
      <c r="DO35" s="24"/>
      <c r="DP35" s="23"/>
      <c r="DQ35" s="19"/>
      <c r="DR35" s="19"/>
      <c r="DS35" s="24"/>
      <c r="DT35" s="23"/>
      <c r="DU35" s="19"/>
      <c r="DV35" s="19"/>
      <c r="DW35" s="19"/>
      <c r="DX35" s="24"/>
      <c r="DY35" s="23"/>
      <c r="DZ35" s="19"/>
      <c r="EA35" s="19"/>
      <c r="EB35" s="25"/>
      <c r="EC35" s="20"/>
      <c r="ED35" s="19"/>
      <c r="EE35" s="19"/>
      <c r="EF35" s="24"/>
      <c r="EG35" s="23"/>
      <c r="EH35" s="19"/>
      <c r="EI35" s="19"/>
      <c r="EJ35" s="24"/>
      <c r="EK35" s="23"/>
      <c r="EL35" s="19"/>
      <c r="EM35" s="19"/>
      <c r="EN35" s="24"/>
      <c r="EO35" s="23"/>
      <c r="EP35" s="19"/>
      <c r="EQ35" s="19"/>
      <c r="ER35" s="24"/>
      <c r="ES35" s="23"/>
      <c r="ET35" s="19"/>
      <c r="EU35" s="19"/>
      <c r="EV35" s="19"/>
      <c r="EW35" s="24"/>
      <c r="EX35" s="23"/>
      <c r="EY35" s="19"/>
      <c r="EZ35" s="19"/>
      <c r="FA35" s="25"/>
      <c r="FB35" s="20"/>
      <c r="FC35" s="19"/>
      <c r="FD35" s="19"/>
      <c r="FE35" s="19"/>
      <c r="FF35" s="24"/>
      <c r="FG35" s="23"/>
      <c r="FH35" s="19"/>
      <c r="FI35" s="19"/>
      <c r="FJ35" s="19"/>
      <c r="FK35" s="24"/>
      <c r="FL35" s="23"/>
      <c r="FM35" s="19"/>
      <c r="FN35" s="19"/>
      <c r="FO35" s="24"/>
      <c r="FP35" s="23"/>
      <c r="FQ35" s="19"/>
      <c r="FR35" s="19"/>
      <c r="FS35" s="24"/>
    </row>
    <row r="36" spans="1:175" ht="15.75" x14ac:dyDescent="0.25">
      <c r="A36" s="17" t="s">
        <v>29</v>
      </c>
      <c r="B36" s="171">
        <f>Költségösszesítő!G33</f>
        <v>0</v>
      </c>
      <c r="C36" s="18"/>
      <c r="D36" s="19"/>
      <c r="E36" s="20"/>
      <c r="F36" s="21"/>
      <c r="G36" s="22"/>
      <c r="H36" s="19"/>
      <c r="I36" s="20"/>
      <c r="J36" s="19"/>
      <c r="K36" s="21"/>
      <c r="L36" s="23"/>
      <c r="M36" s="19"/>
      <c r="N36" s="19"/>
      <c r="O36" s="21"/>
      <c r="P36" s="23"/>
      <c r="Q36" s="19"/>
      <c r="R36" s="19"/>
      <c r="S36" s="21"/>
      <c r="T36" s="23"/>
      <c r="U36" s="19"/>
      <c r="V36" s="19"/>
      <c r="W36" s="19"/>
      <c r="X36" s="24"/>
      <c r="Y36" s="23"/>
      <c r="Z36" s="19"/>
      <c r="AA36" s="19"/>
      <c r="AB36" s="25"/>
      <c r="AC36" s="20"/>
      <c r="AD36" s="19"/>
      <c r="AE36" s="19"/>
      <c r="AF36" s="24"/>
      <c r="AG36" s="23"/>
      <c r="AH36" s="19"/>
      <c r="AI36" s="19"/>
      <c r="AJ36" s="24"/>
      <c r="AK36" s="23"/>
      <c r="AL36" s="19"/>
      <c r="AM36" s="19"/>
      <c r="AN36" s="24"/>
      <c r="AO36" s="23"/>
      <c r="AP36" s="19"/>
      <c r="AQ36" s="19"/>
      <c r="AR36" s="24"/>
      <c r="AS36" s="23"/>
      <c r="AT36" s="19"/>
      <c r="AU36" s="19"/>
      <c r="AV36" s="19"/>
      <c r="AW36" s="24"/>
      <c r="AX36" s="23"/>
      <c r="AY36" s="19"/>
      <c r="AZ36" s="19"/>
      <c r="BA36" s="25"/>
      <c r="BB36" s="20"/>
      <c r="BC36" s="19"/>
      <c r="BD36" s="19"/>
      <c r="BE36" s="19"/>
      <c r="BF36" s="24"/>
      <c r="BG36" s="23"/>
      <c r="BH36" s="19"/>
      <c r="BI36" s="19"/>
      <c r="BJ36" s="19"/>
      <c r="BK36" s="24"/>
      <c r="BL36" s="23"/>
      <c r="BM36" s="19"/>
      <c r="BN36" s="19"/>
      <c r="BO36" s="24"/>
      <c r="BP36" s="23"/>
      <c r="BQ36" s="19"/>
      <c r="BR36" s="19"/>
      <c r="BS36" s="24"/>
      <c r="BT36" s="23"/>
      <c r="BU36" s="19"/>
      <c r="BV36" s="19"/>
      <c r="BW36" s="19"/>
      <c r="BX36" s="24"/>
      <c r="BY36" s="23"/>
      <c r="BZ36" s="19"/>
      <c r="CA36" s="19"/>
      <c r="CB36" s="25"/>
      <c r="CC36" s="20"/>
      <c r="CD36" s="19"/>
      <c r="CE36" s="19"/>
      <c r="CF36" s="24"/>
      <c r="CG36" s="23"/>
      <c r="CH36" s="19"/>
      <c r="CI36" s="19"/>
      <c r="CJ36" s="24"/>
      <c r="CK36" s="23"/>
      <c r="CL36" s="19"/>
      <c r="CM36" s="19"/>
      <c r="CN36" s="24"/>
      <c r="CO36" s="23"/>
      <c r="CP36" s="19"/>
      <c r="CQ36" s="19"/>
      <c r="CR36" s="24"/>
      <c r="CS36" s="23"/>
      <c r="CT36" s="19"/>
      <c r="CU36" s="19"/>
      <c r="CV36" s="19"/>
      <c r="CW36" s="24"/>
      <c r="CX36" s="23"/>
      <c r="CY36" s="19"/>
      <c r="CZ36" s="19"/>
      <c r="DA36" s="25"/>
      <c r="DB36" s="20"/>
      <c r="DC36" s="19"/>
      <c r="DD36" s="19"/>
      <c r="DE36" s="19"/>
      <c r="DF36" s="24"/>
      <c r="DG36" s="23"/>
      <c r="DH36" s="19"/>
      <c r="DI36" s="19"/>
      <c r="DJ36" s="19"/>
      <c r="DK36" s="24"/>
      <c r="DL36" s="23"/>
      <c r="DM36" s="19"/>
      <c r="DN36" s="19"/>
      <c r="DO36" s="24"/>
      <c r="DP36" s="23"/>
      <c r="DQ36" s="19"/>
      <c r="DR36" s="19"/>
      <c r="DS36" s="24"/>
      <c r="DT36" s="23"/>
      <c r="DU36" s="19"/>
      <c r="DV36" s="19"/>
      <c r="DW36" s="19"/>
      <c r="DX36" s="24"/>
      <c r="DY36" s="23"/>
      <c r="DZ36" s="19"/>
      <c r="EA36" s="19"/>
      <c r="EB36" s="25"/>
      <c r="EC36" s="20"/>
      <c r="ED36" s="19"/>
      <c r="EE36" s="19"/>
      <c r="EF36" s="24"/>
      <c r="EG36" s="23"/>
      <c r="EH36" s="19"/>
      <c r="EI36" s="19"/>
      <c r="EJ36" s="24"/>
      <c r="EK36" s="23"/>
      <c r="EL36" s="19"/>
      <c r="EM36" s="19"/>
      <c r="EN36" s="24"/>
      <c r="EO36" s="23"/>
      <c r="EP36" s="19"/>
      <c r="EQ36" s="19"/>
      <c r="ER36" s="24"/>
      <c r="ES36" s="23"/>
      <c r="ET36" s="19"/>
      <c r="EU36" s="19"/>
      <c r="EV36" s="19"/>
      <c r="EW36" s="24"/>
      <c r="EX36" s="23"/>
      <c r="EY36" s="19"/>
      <c r="EZ36" s="19"/>
      <c r="FA36" s="25"/>
      <c r="FB36" s="20"/>
      <c r="FC36" s="19"/>
      <c r="FD36" s="19"/>
      <c r="FE36" s="19"/>
      <c r="FF36" s="24"/>
      <c r="FG36" s="23"/>
      <c r="FH36" s="19"/>
      <c r="FI36" s="19"/>
      <c r="FJ36" s="19"/>
      <c r="FK36" s="24"/>
      <c r="FL36" s="23"/>
      <c r="FM36" s="19"/>
      <c r="FN36" s="19"/>
      <c r="FO36" s="24"/>
      <c r="FP36" s="23"/>
      <c r="FQ36" s="19"/>
      <c r="FR36" s="19"/>
      <c r="FS36" s="24"/>
    </row>
    <row r="37" spans="1:175" ht="15.75" x14ac:dyDescent="0.25">
      <c r="A37" s="17" t="s">
        <v>30</v>
      </c>
      <c r="B37" s="171">
        <f>Költségösszesítő!G34</f>
        <v>0</v>
      </c>
      <c r="C37" s="20"/>
      <c r="D37" s="19"/>
      <c r="E37" s="19"/>
      <c r="F37" s="21"/>
      <c r="G37" s="23"/>
      <c r="H37" s="19"/>
      <c r="I37" s="19"/>
      <c r="J37" s="19"/>
      <c r="K37" s="21"/>
      <c r="L37" s="23"/>
      <c r="M37" s="19"/>
      <c r="N37" s="19"/>
      <c r="O37" s="21"/>
      <c r="P37" s="23"/>
      <c r="Q37" s="19"/>
      <c r="R37" s="19"/>
      <c r="S37" s="26"/>
      <c r="T37" s="23"/>
      <c r="U37" s="19"/>
      <c r="V37" s="19"/>
      <c r="W37" s="21"/>
      <c r="X37" s="24"/>
      <c r="Y37" s="23"/>
      <c r="Z37" s="19"/>
      <c r="AA37" s="19"/>
      <c r="AB37" s="25"/>
      <c r="AC37" s="20"/>
      <c r="AD37" s="19"/>
      <c r="AE37" s="19"/>
      <c r="AF37" s="24"/>
      <c r="AG37" s="23"/>
      <c r="AH37" s="19"/>
      <c r="AI37" s="19"/>
      <c r="AJ37" s="24"/>
      <c r="AK37" s="23"/>
      <c r="AL37" s="19"/>
      <c r="AM37" s="19"/>
      <c r="AN37" s="24"/>
      <c r="AO37" s="23"/>
      <c r="AP37" s="19"/>
      <c r="AQ37" s="19"/>
      <c r="AR37" s="24"/>
      <c r="AS37" s="23"/>
      <c r="AT37" s="19"/>
      <c r="AU37" s="19"/>
      <c r="AV37" s="19"/>
      <c r="AW37" s="24"/>
      <c r="AX37" s="23"/>
      <c r="AY37" s="19"/>
      <c r="AZ37" s="19"/>
      <c r="BA37" s="25"/>
      <c r="BB37" s="20"/>
      <c r="BC37" s="19"/>
      <c r="BD37" s="19"/>
      <c r="BE37" s="19"/>
      <c r="BF37" s="24"/>
      <c r="BG37" s="23"/>
      <c r="BH37" s="19"/>
      <c r="BI37" s="19"/>
      <c r="BJ37" s="19"/>
      <c r="BK37" s="24"/>
      <c r="BL37" s="23"/>
      <c r="BM37" s="19"/>
      <c r="BN37" s="19"/>
      <c r="BO37" s="24"/>
      <c r="BP37" s="23"/>
      <c r="BQ37" s="19"/>
      <c r="BR37" s="19"/>
      <c r="BS37" s="27"/>
      <c r="BT37" s="23"/>
      <c r="BU37" s="19"/>
      <c r="BV37" s="19"/>
      <c r="BW37" s="21"/>
      <c r="BX37" s="24"/>
      <c r="BY37" s="23"/>
      <c r="BZ37" s="19"/>
      <c r="CA37" s="19"/>
      <c r="CB37" s="25"/>
      <c r="CC37" s="20"/>
      <c r="CD37" s="19"/>
      <c r="CE37" s="19"/>
      <c r="CF37" s="24"/>
      <c r="CG37" s="23"/>
      <c r="CH37" s="19"/>
      <c r="CI37" s="19"/>
      <c r="CJ37" s="24"/>
      <c r="CK37" s="23"/>
      <c r="CL37" s="19"/>
      <c r="CM37" s="19"/>
      <c r="CN37" s="24"/>
      <c r="CO37" s="23"/>
      <c r="CP37" s="19"/>
      <c r="CQ37" s="19"/>
      <c r="CR37" s="24"/>
      <c r="CS37" s="23"/>
      <c r="CT37" s="19"/>
      <c r="CU37" s="19"/>
      <c r="CV37" s="19"/>
      <c r="CW37" s="24"/>
      <c r="CX37" s="23"/>
      <c r="CY37" s="19"/>
      <c r="CZ37" s="19"/>
      <c r="DA37" s="25"/>
      <c r="DB37" s="20"/>
      <c r="DC37" s="19"/>
      <c r="DD37" s="19"/>
      <c r="DE37" s="19"/>
      <c r="DF37" s="24"/>
      <c r="DG37" s="23"/>
      <c r="DH37" s="19"/>
      <c r="DI37" s="19"/>
      <c r="DJ37" s="19"/>
      <c r="DK37" s="24"/>
      <c r="DL37" s="23"/>
      <c r="DM37" s="19"/>
      <c r="DN37" s="19"/>
      <c r="DO37" s="24"/>
      <c r="DP37" s="23"/>
      <c r="DQ37" s="19"/>
      <c r="DR37" s="19"/>
      <c r="DS37" s="27"/>
      <c r="DT37" s="23"/>
      <c r="DU37" s="19"/>
      <c r="DV37" s="19"/>
      <c r="DW37" s="21"/>
      <c r="DX37" s="24"/>
      <c r="DY37" s="23"/>
      <c r="DZ37" s="19"/>
      <c r="EA37" s="19"/>
      <c r="EB37" s="25"/>
      <c r="EC37" s="20"/>
      <c r="ED37" s="19"/>
      <c r="EE37" s="19"/>
      <c r="EF37" s="24"/>
      <c r="EG37" s="23"/>
      <c r="EH37" s="19"/>
      <c r="EI37" s="19"/>
      <c r="EJ37" s="24"/>
      <c r="EK37" s="23"/>
      <c r="EL37" s="19"/>
      <c r="EM37" s="19"/>
      <c r="EN37" s="24"/>
      <c r="EO37" s="23"/>
      <c r="EP37" s="19"/>
      <c r="EQ37" s="19"/>
      <c r="ER37" s="24"/>
      <c r="ES37" s="23"/>
      <c r="ET37" s="19"/>
      <c r="EU37" s="19"/>
      <c r="EV37" s="19"/>
      <c r="EW37" s="24"/>
      <c r="EX37" s="23"/>
      <c r="EY37" s="19"/>
      <c r="EZ37" s="19"/>
      <c r="FA37" s="25"/>
      <c r="FB37" s="20"/>
      <c r="FC37" s="19"/>
      <c r="FD37" s="19"/>
      <c r="FE37" s="19"/>
      <c r="FF37" s="24"/>
      <c r="FG37" s="23"/>
      <c r="FH37" s="19"/>
      <c r="FI37" s="19"/>
      <c r="FJ37" s="19"/>
      <c r="FK37" s="24"/>
      <c r="FL37" s="23"/>
      <c r="FM37" s="19"/>
      <c r="FN37" s="19"/>
      <c r="FO37" s="24"/>
      <c r="FP37" s="23"/>
      <c r="FQ37" s="19"/>
      <c r="FR37" s="19"/>
      <c r="FS37" s="27"/>
    </row>
  </sheetData>
  <sheetProtection algorithmName="SHA-512" hashValue="kYEuMOfQkmH75BbgAaNglr6458Hlpq5RgPFSqZL/smhBRIHWAaiBUyeqS70o6xPSLGJoHlNZPBqsG2pQ1R7V+w==" saltValue="lHo2PzwLakPztJPAVnyHng==" spinCount="100000" sheet="1" objects="1" scenarios="1"/>
  <protectedRanges>
    <protectedRange algorithmName="SHA-512" hashValue="SSEXPxHKwH/nFWHKz6tiXUlSUlbvs8pbNySih8r6nfGxvgBWcV2CgIx+F1QgH6s86iTlm/d6/82n1kPdQGYOuA==" saltValue="Hu0Whst1pxs9HS9CoVyoAg==" spinCount="100000" sqref="C8:FS8" name="Tartomány1"/>
  </protectedRanges>
  <mergeCells count="50">
    <mergeCell ref="B1:BS1"/>
    <mergeCell ref="B2:BS2"/>
    <mergeCell ref="DT4:FS4"/>
    <mergeCell ref="DT6:DX6"/>
    <mergeCell ref="DY6:EB6"/>
    <mergeCell ref="EC6:EF6"/>
    <mergeCell ref="EG6:EJ6"/>
    <mergeCell ref="EK6:EN6"/>
    <mergeCell ref="EO6:ER6"/>
    <mergeCell ref="ES6:EW6"/>
    <mergeCell ref="EX6:FA6"/>
    <mergeCell ref="FB6:FF6"/>
    <mergeCell ref="FG6:FK6"/>
    <mergeCell ref="FL6:FO6"/>
    <mergeCell ref="FP6:FS6"/>
    <mergeCell ref="BT4:DS4"/>
    <mergeCell ref="CS6:CW6"/>
    <mergeCell ref="CX6:DA6"/>
    <mergeCell ref="DB6:DF6"/>
    <mergeCell ref="DG6:DK6"/>
    <mergeCell ref="BT6:BX6"/>
    <mergeCell ref="BY6:CB6"/>
    <mergeCell ref="CC6:CF6"/>
    <mergeCell ref="CG6:CJ6"/>
    <mergeCell ref="CK6:CN6"/>
    <mergeCell ref="DL6:DO6"/>
    <mergeCell ref="DP6:DS6"/>
    <mergeCell ref="T4:BS4"/>
    <mergeCell ref="AX6:BA6"/>
    <mergeCell ref="BB6:BF6"/>
    <mergeCell ref="BG6:BK6"/>
    <mergeCell ref="BL6:BO6"/>
    <mergeCell ref="BP6:BS6"/>
    <mergeCell ref="AC6:AF6"/>
    <mergeCell ref="AG6:AJ6"/>
    <mergeCell ref="AK6:AN6"/>
    <mergeCell ref="AO6:AR6"/>
    <mergeCell ref="AS6:AW6"/>
    <mergeCell ref="T6:X6"/>
    <mergeCell ref="Y6:AB6"/>
    <mergeCell ref="CO6:CR6"/>
    <mergeCell ref="C4:S4"/>
    <mergeCell ref="A6:A7"/>
    <mergeCell ref="B6:B7"/>
    <mergeCell ref="C6:F6"/>
    <mergeCell ref="G6:K6"/>
    <mergeCell ref="L6:O6"/>
    <mergeCell ref="P6:S6"/>
    <mergeCell ref="A4:B4"/>
    <mergeCell ref="A5:B5"/>
  </mergeCells>
  <phoneticPr fontId="16" type="noConversion"/>
  <conditionalFormatting sqref="A4:B5">
    <cfRule type="cellIs" dxfId="41" priority="1" operator="equal">
      <formula>0</formula>
    </cfRule>
  </conditionalFormatting>
  <conditionalFormatting sqref="C8:FS8">
    <cfRule type="cellIs" dxfId="40" priority="17" operator="lessThan">
      <formula>1</formula>
    </cfRule>
  </conditionalFormatting>
  <conditionalFormatting sqref="C14:FS14">
    <cfRule type="cellIs" dxfId="39" priority="7" operator="lessThan">
      <formula>1</formula>
    </cfRule>
  </conditionalFormatting>
  <conditionalFormatting sqref="C20:FS20">
    <cfRule type="cellIs" dxfId="38" priority="6" operator="lessThan">
      <formula>1</formula>
    </cfRule>
  </conditionalFormatting>
  <conditionalFormatting sqref="C26:FS26">
    <cfRule type="cellIs" dxfId="37" priority="5" operator="lessThan">
      <formula>1</formula>
    </cfRule>
  </conditionalFormatting>
  <conditionalFormatting sqref="C32:FS32">
    <cfRule type="cellIs" dxfId="36" priority="4" operator="lessThan">
      <formula>1</formula>
    </cfRule>
  </conditionalFormatting>
  <conditionalFormatting sqref="C8:QP624">
    <cfRule type="cellIs" dxfId="35" priority="20" operator="greaterThanOrEqual">
      <formula>1</formula>
    </cfRule>
  </conditionalFormatting>
  <dataValidations count="9">
    <dataValidation allowBlank="1" showInputMessage="1" showErrorMessage="1" promptTitle="Projekt címe" prompt="Kérem írja be a projekt címét!" sqref="A4:B4"/>
    <dataValidation allowBlank="1" showInputMessage="1" showErrorMessage="1" promptTitle="Projektvezető neve" prompt="Kérem adja meg a projektvezető nevét!" sqref="A5:B5"/>
    <dataValidation allowBlank="1" showInputMessage="1" showErrorMessage="1" promptTitle="Mérföldkő" prompt="Kérem határozza meg az 1. mérföldkövet! Figyeljen arra, hogy 6 havonta mindenképp tervezzen mérföldkövet! Rövidebb időtartamra tervezett mérföldkövek esetén maximum 5 mérföldkővel tervezzen!_x000a_" sqref="A8"/>
    <dataValidation allowBlank="1" showInputMessage="1" showErrorMessage="1" promptTitle="Mérföldkő" prompt="Kérem határozza meg a 2. mérföldkövet! Figyeljen arra, hogy 6 havonta mindenképp tervezzen mérföldkövet! Rövidebb időtartamra tervezett mérföldkövek esetén maximum 5 mérföldkővel tervezzen!_x000a_" sqref="A14"/>
    <dataValidation allowBlank="1" showInputMessage="1" showErrorMessage="1" promptTitle="Mérföldkő" prompt="Kérem határozza meg a 3. mérföldkövet! Figyeljen arra, hogy 6 havonta mindenképp tervezzen mérföldkövet! Rövidebb időtartamra tervezett mérföldkövek esetén maximum 5 mérföldkővel tervezzen!_x000a_" sqref="A20"/>
    <dataValidation allowBlank="1" showInputMessage="1" showErrorMessage="1" promptTitle="Mérföldkő" prompt="Kérem határozza meg a 4. mérföldkövet! Figyeljen arra, hogy 6 havonta mindenképp tervezzen mérföldkövet! Rövidebb időtartamra tervezett mérföldkövek esetén maximum 5 mérföldkővel tervezzen!_x000a_" sqref="A26"/>
    <dataValidation allowBlank="1" showInputMessage="1" showErrorMessage="1" promptTitle="Mérföldkő" prompt="Kérem határozza meg az 5. mérföldkövet! Figyeljen arra, hogy 6 havonta mindenképp tervezzen mérföldkövet! Rövidebb időtartamra tervezett mérföldkövek esetén maximum 5 mérföldkővel tervezzen!_x000a_" sqref="A32"/>
    <dataValidation allowBlank="1" showInputMessage="1" showErrorMessage="1" promptTitle="Tevékenység" prompt="Határozza meg a mérföldkőhöz tartozó tevékenységeket! Egy mérföldkőhöz maximum 5 tevékenységet tervezzen! A felesleges sorokat törölje!" sqref="A9:A13 A15:A19 A21:A25 A27:A31 A33:A37"/>
    <dataValidation type="whole" operator="equal" allowBlank="1" showInputMessage="1" showErrorMessage="1" promptTitle="Projektidőzítés" prompt="A tevékenységek időtartamát hetekre bontva tervezze meg! Minden tevékenységhez rendeljen időtartamot úgy, hogy a megfelelő cellákba 1-es számot ír. Pl. ha az 1. tevékenység 2025 októberének első két hetében zajlik, akkor a G6 és H6 cellákba írjon 1-t." sqref="C9:FS13 C15:FS19 C21:FS25 C27:FS31 C33:FS37">
      <formula1>1</formula1>
    </dataValidation>
  </dataValidations>
  <pageMargins left="0.23622047244094491" right="0.23622047244094491" top="1.5748031496062993" bottom="1.3779527559055118" header="0.31496062992125984" footer="0.31496062992125984"/>
  <pageSetup paperSize="8" scale="31" orientation="landscape" r:id="rId1"/>
  <headerFooter>
    <oddHeader>&amp;L&amp;G&amp;R&amp;G</oddHeader>
    <oddFooter>&amp;R&amp;G</oddFooter>
  </headerFooter>
  <colBreaks count="1" manualBreakCount="1">
    <brk id="174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pageSetUpPr fitToPage="1"/>
  </sheetPr>
  <dimension ref="A1:N300"/>
  <sheetViews>
    <sheetView topLeftCell="B1" zoomScale="70" zoomScaleNormal="70" workbookViewId="0">
      <selection activeCell="Q9" sqref="Q9"/>
    </sheetView>
  </sheetViews>
  <sheetFormatPr defaultColWidth="8.85546875" defaultRowHeight="15" x14ac:dyDescent="0.25"/>
  <cols>
    <col min="1" max="1" width="44.42578125" style="87" customWidth="1"/>
    <col min="2" max="2" width="16.28515625" style="87" bestFit="1" customWidth="1"/>
    <col min="3" max="3" width="23.42578125" style="87" bestFit="1" customWidth="1"/>
    <col min="4" max="5" width="23.42578125" style="87" customWidth="1"/>
    <col min="6" max="6" width="14.42578125" style="118" bestFit="1" customWidth="1"/>
    <col min="7" max="7" width="15.42578125" style="109" bestFit="1" customWidth="1"/>
    <col min="8" max="8" width="15.42578125" style="109" customWidth="1"/>
    <col min="9" max="9" width="14.42578125" style="80" bestFit="1" customWidth="1"/>
    <col min="10" max="10" width="15.42578125" style="109" bestFit="1" customWidth="1"/>
    <col min="11" max="11" width="51.5703125" style="10" customWidth="1"/>
    <col min="12" max="12" width="17.140625" style="87" customWidth="1"/>
    <col min="13" max="13" width="21.85546875" style="10" customWidth="1"/>
    <col min="14" max="14" width="34.140625" style="87" customWidth="1"/>
    <col min="15" max="16384" width="8.85546875" style="10"/>
  </cols>
  <sheetData>
    <row r="1" spans="1:14" ht="30" customHeight="1" x14ac:dyDescent="0.25">
      <c r="A1" s="212" t="s">
        <v>35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4" ht="17.25" customHeight="1" x14ac:dyDescent="0.25">
      <c r="A2" s="51" t="s">
        <v>9</v>
      </c>
      <c r="B2" s="214">
        <f>+Projektadatok!B2</f>
        <v>0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1:14" ht="17.25" customHeight="1" x14ac:dyDescent="0.25">
      <c r="A3" s="51" t="s">
        <v>10</v>
      </c>
      <c r="B3" s="214">
        <f>+Projektadatok!B3</f>
        <v>0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4" spans="1:14" x14ac:dyDescent="0.25">
      <c r="A4" s="115"/>
      <c r="B4" s="115"/>
      <c r="C4" s="115"/>
      <c r="D4" s="115"/>
      <c r="E4" s="115"/>
      <c r="F4" s="116"/>
      <c r="G4" s="117"/>
      <c r="H4" s="117"/>
      <c r="I4" s="117"/>
      <c r="J4" s="117"/>
    </row>
    <row r="5" spans="1:14" s="100" customFormat="1" ht="45" x14ac:dyDescent="0.25">
      <c r="A5" s="56" t="s">
        <v>36</v>
      </c>
      <c r="B5" s="56" t="s">
        <v>37</v>
      </c>
      <c r="C5" s="56" t="s">
        <v>38</v>
      </c>
      <c r="D5" s="56" t="s">
        <v>158</v>
      </c>
      <c r="E5" s="56" t="s">
        <v>39</v>
      </c>
      <c r="F5" s="76" t="s">
        <v>40</v>
      </c>
      <c r="G5" s="58" t="s">
        <v>181</v>
      </c>
      <c r="H5" s="58" t="s">
        <v>182</v>
      </c>
      <c r="I5" s="78" t="s">
        <v>111</v>
      </c>
      <c r="J5" s="77" t="s">
        <v>43</v>
      </c>
      <c r="K5" s="172" t="s">
        <v>183</v>
      </c>
      <c r="L5" s="172" t="s">
        <v>184</v>
      </c>
      <c r="M5" s="172" t="s">
        <v>185</v>
      </c>
      <c r="N5" s="172" t="s">
        <v>201</v>
      </c>
    </row>
    <row r="6" spans="1:14" x14ac:dyDescent="0.25">
      <c r="A6" s="54"/>
      <c r="B6" s="86"/>
      <c r="C6" s="110"/>
      <c r="D6" s="110"/>
      <c r="E6" s="110"/>
      <c r="F6" s="111"/>
      <c r="G6" s="112"/>
      <c r="H6" s="104">
        <f>+F6*G6</f>
        <v>0</v>
      </c>
      <c r="I6" s="79"/>
      <c r="J6" s="104">
        <f>H6+(H6*I6)</f>
        <v>0</v>
      </c>
      <c r="K6" s="111"/>
      <c r="L6" s="175"/>
      <c r="M6" s="111">
        <f>IFERROR(IF(G6*(1+I6)&lt;=200000,J6,ROUND(J6*L6/12*K6,0)),"HIBA!!! A beszerzés bruttó egységára &gt; 200.000 Ft")</f>
        <v>0</v>
      </c>
      <c r="N6" s="180"/>
    </row>
    <row r="7" spans="1:14" x14ac:dyDescent="0.25">
      <c r="A7" s="54"/>
      <c r="B7" s="86"/>
      <c r="C7" s="110"/>
      <c r="D7" s="110"/>
      <c r="E7" s="110"/>
      <c r="F7" s="111"/>
      <c r="G7" s="112"/>
      <c r="H7" s="104">
        <f t="shared" ref="H7:H49" si="0">+F7*G7</f>
        <v>0</v>
      </c>
      <c r="I7" s="79"/>
      <c r="J7" s="104">
        <f t="shared" ref="J7:J49" si="1">H7+(H7*I7)</f>
        <v>0</v>
      </c>
      <c r="K7" s="111"/>
      <c r="L7" s="175"/>
      <c r="M7" s="111">
        <f t="shared" ref="M7:M49" si="2">IFERROR(IF(G7*(1+I7)&lt;=200000,J7,ROUND(J7*L7/12*K7,0)),"HIBA!!! A beszerzés bruttó egységára &gt; 200.000 Ft")</f>
        <v>0</v>
      </c>
      <c r="N7" s="180"/>
    </row>
    <row r="8" spans="1:14" x14ac:dyDescent="0.25">
      <c r="A8" s="54"/>
      <c r="B8" s="86"/>
      <c r="C8" s="110"/>
      <c r="D8" s="110"/>
      <c r="E8" s="110"/>
      <c r="F8" s="111"/>
      <c r="G8" s="112"/>
      <c r="H8" s="104">
        <f t="shared" si="0"/>
        <v>0</v>
      </c>
      <c r="I8" s="79"/>
      <c r="J8" s="104">
        <f t="shared" si="1"/>
        <v>0</v>
      </c>
      <c r="K8" s="111"/>
      <c r="L8" s="175"/>
      <c r="M8" s="111">
        <f t="shared" si="2"/>
        <v>0</v>
      </c>
      <c r="N8" s="180"/>
    </row>
    <row r="9" spans="1:14" x14ac:dyDescent="0.25">
      <c r="A9" s="54"/>
      <c r="B9" s="54"/>
      <c r="C9" s="54"/>
      <c r="D9" s="54"/>
      <c r="E9" s="54"/>
      <c r="F9" s="111"/>
      <c r="G9" s="112"/>
      <c r="H9" s="104">
        <f t="shared" si="0"/>
        <v>0</v>
      </c>
      <c r="I9" s="79"/>
      <c r="J9" s="104">
        <f t="shared" si="1"/>
        <v>0</v>
      </c>
      <c r="K9" s="111"/>
      <c r="L9" s="175"/>
      <c r="M9" s="111">
        <f t="shared" si="2"/>
        <v>0</v>
      </c>
      <c r="N9" s="180"/>
    </row>
    <row r="10" spans="1:14" x14ac:dyDescent="0.25">
      <c r="A10" s="54"/>
      <c r="B10" s="86"/>
      <c r="C10" s="86"/>
      <c r="D10" s="86"/>
      <c r="E10" s="86"/>
      <c r="F10" s="111"/>
      <c r="G10" s="112"/>
      <c r="H10" s="104">
        <f t="shared" si="0"/>
        <v>0</v>
      </c>
      <c r="I10" s="79"/>
      <c r="J10" s="104">
        <f t="shared" si="1"/>
        <v>0</v>
      </c>
      <c r="K10" s="111"/>
      <c r="L10" s="175"/>
      <c r="M10" s="111">
        <f t="shared" si="2"/>
        <v>0</v>
      </c>
      <c r="N10" s="180"/>
    </row>
    <row r="11" spans="1:14" x14ac:dyDescent="0.25">
      <c r="A11" s="54"/>
      <c r="B11" s="86"/>
      <c r="C11" s="86"/>
      <c r="D11" s="86"/>
      <c r="E11" s="86"/>
      <c r="F11" s="111"/>
      <c r="G11" s="112"/>
      <c r="H11" s="104">
        <f t="shared" si="0"/>
        <v>0</v>
      </c>
      <c r="I11" s="79"/>
      <c r="J11" s="104">
        <f t="shared" si="1"/>
        <v>0</v>
      </c>
      <c r="K11" s="111"/>
      <c r="L11" s="175"/>
      <c r="M11" s="111">
        <f t="shared" si="2"/>
        <v>0</v>
      </c>
      <c r="N11" s="180"/>
    </row>
    <row r="12" spans="1:14" x14ac:dyDescent="0.25">
      <c r="A12" s="54"/>
      <c r="B12" s="86"/>
      <c r="C12" s="86"/>
      <c r="D12" s="86"/>
      <c r="E12" s="86"/>
      <c r="F12" s="111"/>
      <c r="G12" s="112"/>
      <c r="H12" s="104">
        <f t="shared" si="0"/>
        <v>0</v>
      </c>
      <c r="I12" s="79"/>
      <c r="J12" s="104">
        <f t="shared" si="1"/>
        <v>0</v>
      </c>
      <c r="K12" s="111"/>
      <c r="L12" s="175"/>
      <c r="M12" s="111">
        <f t="shared" si="2"/>
        <v>0</v>
      </c>
      <c r="N12" s="180"/>
    </row>
    <row r="13" spans="1:14" x14ac:dyDescent="0.25">
      <c r="A13" s="54"/>
      <c r="B13" s="86"/>
      <c r="C13" s="86"/>
      <c r="D13" s="86"/>
      <c r="E13" s="86"/>
      <c r="F13" s="111"/>
      <c r="G13" s="112"/>
      <c r="H13" s="104">
        <f t="shared" si="0"/>
        <v>0</v>
      </c>
      <c r="I13" s="79"/>
      <c r="J13" s="104">
        <f t="shared" si="1"/>
        <v>0</v>
      </c>
      <c r="K13" s="111"/>
      <c r="L13" s="175"/>
      <c r="M13" s="111">
        <f t="shared" si="2"/>
        <v>0</v>
      </c>
      <c r="N13" s="180"/>
    </row>
    <row r="14" spans="1:14" x14ac:dyDescent="0.25">
      <c r="A14" s="54"/>
      <c r="B14" s="86"/>
      <c r="C14" s="86"/>
      <c r="D14" s="86"/>
      <c r="E14" s="86"/>
      <c r="F14" s="111"/>
      <c r="G14" s="112"/>
      <c r="H14" s="104">
        <f t="shared" si="0"/>
        <v>0</v>
      </c>
      <c r="I14" s="79"/>
      <c r="J14" s="104">
        <f t="shared" si="1"/>
        <v>0</v>
      </c>
      <c r="K14" s="111"/>
      <c r="L14" s="175"/>
      <c r="M14" s="111">
        <f t="shared" si="2"/>
        <v>0</v>
      </c>
      <c r="N14" s="180"/>
    </row>
    <row r="15" spans="1:14" x14ac:dyDescent="0.25">
      <c r="A15" s="54"/>
      <c r="B15" s="86"/>
      <c r="C15" s="86"/>
      <c r="D15" s="86"/>
      <c r="E15" s="86"/>
      <c r="F15" s="111"/>
      <c r="G15" s="112"/>
      <c r="H15" s="104">
        <f t="shared" si="0"/>
        <v>0</v>
      </c>
      <c r="I15" s="79"/>
      <c r="J15" s="104">
        <f t="shared" si="1"/>
        <v>0</v>
      </c>
      <c r="K15" s="111"/>
      <c r="L15" s="175"/>
      <c r="M15" s="111">
        <f t="shared" si="2"/>
        <v>0</v>
      </c>
      <c r="N15" s="180"/>
    </row>
    <row r="16" spans="1:14" x14ac:dyDescent="0.25">
      <c r="A16" s="54"/>
      <c r="B16" s="86"/>
      <c r="C16" s="86"/>
      <c r="D16" s="86"/>
      <c r="E16" s="86"/>
      <c r="F16" s="111"/>
      <c r="G16" s="112"/>
      <c r="H16" s="104">
        <f t="shared" si="0"/>
        <v>0</v>
      </c>
      <c r="I16" s="79"/>
      <c r="J16" s="104">
        <f t="shared" si="1"/>
        <v>0</v>
      </c>
      <c r="K16" s="111"/>
      <c r="L16" s="175"/>
      <c r="M16" s="111">
        <f t="shared" si="2"/>
        <v>0</v>
      </c>
      <c r="N16" s="180"/>
    </row>
    <row r="17" spans="1:14" x14ac:dyDescent="0.25">
      <c r="A17" s="54"/>
      <c r="B17" s="86"/>
      <c r="C17" s="86"/>
      <c r="D17" s="86"/>
      <c r="E17" s="86"/>
      <c r="F17" s="111"/>
      <c r="G17" s="112"/>
      <c r="H17" s="104">
        <f t="shared" si="0"/>
        <v>0</v>
      </c>
      <c r="I17" s="79"/>
      <c r="J17" s="104">
        <f t="shared" si="1"/>
        <v>0</v>
      </c>
      <c r="K17" s="111"/>
      <c r="L17" s="175"/>
      <c r="M17" s="111">
        <f t="shared" si="2"/>
        <v>0</v>
      </c>
      <c r="N17" s="180"/>
    </row>
    <row r="18" spans="1:14" x14ac:dyDescent="0.25">
      <c r="A18" s="54"/>
      <c r="B18" s="86"/>
      <c r="C18" s="86"/>
      <c r="D18" s="86"/>
      <c r="E18" s="86"/>
      <c r="F18" s="111"/>
      <c r="G18" s="112"/>
      <c r="H18" s="104">
        <f t="shared" si="0"/>
        <v>0</v>
      </c>
      <c r="I18" s="79"/>
      <c r="J18" s="104">
        <f t="shared" si="1"/>
        <v>0</v>
      </c>
      <c r="K18" s="111"/>
      <c r="L18" s="175"/>
      <c r="M18" s="111">
        <f t="shared" si="2"/>
        <v>0</v>
      </c>
      <c r="N18" s="180"/>
    </row>
    <row r="19" spans="1:14" x14ac:dyDescent="0.25">
      <c r="A19" s="54"/>
      <c r="B19" s="86"/>
      <c r="C19" s="86"/>
      <c r="D19" s="86"/>
      <c r="E19" s="86"/>
      <c r="F19" s="111"/>
      <c r="G19" s="112"/>
      <c r="H19" s="104">
        <f t="shared" si="0"/>
        <v>0</v>
      </c>
      <c r="I19" s="79"/>
      <c r="J19" s="104">
        <f t="shared" si="1"/>
        <v>0</v>
      </c>
      <c r="K19" s="111"/>
      <c r="L19" s="175"/>
      <c r="M19" s="111">
        <f t="shared" si="2"/>
        <v>0</v>
      </c>
      <c r="N19" s="180"/>
    </row>
    <row r="20" spans="1:14" x14ac:dyDescent="0.25">
      <c r="A20" s="54"/>
      <c r="B20" s="86"/>
      <c r="C20" s="86"/>
      <c r="D20" s="86"/>
      <c r="E20" s="86"/>
      <c r="F20" s="111"/>
      <c r="G20" s="112"/>
      <c r="H20" s="104">
        <f t="shared" si="0"/>
        <v>0</v>
      </c>
      <c r="I20" s="79"/>
      <c r="J20" s="104">
        <f t="shared" si="1"/>
        <v>0</v>
      </c>
      <c r="K20" s="111"/>
      <c r="L20" s="175"/>
      <c r="M20" s="111">
        <f t="shared" si="2"/>
        <v>0</v>
      </c>
      <c r="N20" s="180"/>
    </row>
    <row r="21" spans="1:14" x14ac:dyDescent="0.25">
      <c r="A21" s="54"/>
      <c r="B21" s="86"/>
      <c r="C21" s="86"/>
      <c r="D21" s="86"/>
      <c r="E21" s="86"/>
      <c r="F21" s="111"/>
      <c r="G21" s="112"/>
      <c r="H21" s="104">
        <f t="shared" si="0"/>
        <v>0</v>
      </c>
      <c r="I21" s="79"/>
      <c r="J21" s="104">
        <f t="shared" si="1"/>
        <v>0</v>
      </c>
      <c r="K21" s="111"/>
      <c r="L21" s="175"/>
      <c r="M21" s="111">
        <f t="shared" si="2"/>
        <v>0</v>
      </c>
      <c r="N21" s="180"/>
    </row>
    <row r="22" spans="1:14" x14ac:dyDescent="0.25">
      <c r="A22" s="54"/>
      <c r="B22" s="86"/>
      <c r="C22" s="86"/>
      <c r="D22" s="86"/>
      <c r="E22" s="86"/>
      <c r="F22" s="111"/>
      <c r="G22" s="112"/>
      <c r="H22" s="104">
        <f t="shared" si="0"/>
        <v>0</v>
      </c>
      <c r="I22" s="79"/>
      <c r="J22" s="104">
        <f t="shared" si="1"/>
        <v>0</v>
      </c>
      <c r="K22" s="111"/>
      <c r="L22" s="175"/>
      <c r="M22" s="111">
        <f t="shared" si="2"/>
        <v>0</v>
      </c>
      <c r="N22" s="180"/>
    </row>
    <row r="23" spans="1:14" x14ac:dyDescent="0.25">
      <c r="A23" s="54"/>
      <c r="B23" s="86"/>
      <c r="C23" s="86"/>
      <c r="D23" s="86"/>
      <c r="E23" s="86"/>
      <c r="F23" s="111"/>
      <c r="G23" s="112"/>
      <c r="H23" s="104">
        <f t="shared" si="0"/>
        <v>0</v>
      </c>
      <c r="I23" s="79"/>
      <c r="J23" s="104">
        <f t="shared" si="1"/>
        <v>0</v>
      </c>
      <c r="K23" s="111"/>
      <c r="L23" s="175"/>
      <c r="M23" s="111">
        <f t="shared" si="2"/>
        <v>0</v>
      </c>
      <c r="N23" s="180"/>
    </row>
    <row r="24" spans="1:14" x14ac:dyDescent="0.25">
      <c r="A24" s="54"/>
      <c r="B24" s="86"/>
      <c r="C24" s="86"/>
      <c r="D24" s="86"/>
      <c r="E24" s="86"/>
      <c r="F24" s="111"/>
      <c r="G24" s="112"/>
      <c r="H24" s="104">
        <f t="shared" si="0"/>
        <v>0</v>
      </c>
      <c r="I24" s="79"/>
      <c r="J24" s="104">
        <f t="shared" si="1"/>
        <v>0</v>
      </c>
      <c r="K24" s="111"/>
      <c r="L24" s="175"/>
      <c r="M24" s="111">
        <f t="shared" si="2"/>
        <v>0</v>
      </c>
      <c r="N24" s="180"/>
    </row>
    <row r="25" spans="1:14" x14ac:dyDescent="0.25">
      <c r="A25" s="54"/>
      <c r="B25" s="86"/>
      <c r="C25" s="86"/>
      <c r="D25" s="86"/>
      <c r="E25" s="86"/>
      <c r="F25" s="111"/>
      <c r="G25" s="112"/>
      <c r="H25" s="104">
        <f t="shared" si="0"/>
        <v>0</v>
      </c>
      <c r="I25" s="79"/>
      <c r="J25" s="104">
        <f t="shared" si="1"/>
        <v>0</v>
      </c>
      <c r="K25" s="111"/>
      <c r="L25" s="175"/>
      <c r="M25" s="111">
        <f t="shared" si="2"/>
        <v>0</v>
      </c>
      <c r="N25" s="180"/>
    </row>
    <row r="26" spans="1:14" x14ac:dyDescent="0.25">
      <c r="A26" s="54"/>
      <c r="B26" s="86"/>
      <c r="C26" s="86"/>
      <c r="D26" s="86"/>
      <c r="E26" s="86"/>
      <c r="F26" s="111"/>
      <c r="G26" s="112"/>
      <c r="H26" s="104">
        <f t="shared" si="0"/>
        <v>0</v>
      </c>
      <c r="I26" s="79"/>
      <c r="J26" s="104">
        <f t="shared" si="1"/>
        <v>0</v>
      </c>
      <c r="K26" s="111"/>
      <c r="L26" s="175"/>
      <c r="M26" s="111">
        <f t="shared" si="2"/>
        <v>0</v>
      </c>
      <c r="N26" s="180"/>
    </row>
    <row r="27" spans="1:14" x14ac:dyDescent="0.25">
      <c r="A27" s="54"/>
      <c r="B27" s="86"/>
      <c r="C27" s="86"/>
      <c r="D27" s="86"/>
      <c r="E27" s="86"/>
      <c r="F27" s="111"/>
      <c r="G27" s="112"/>
      <c r="H27" s="104">
        <f t="shared" si="0"/>
        <v>0</v>
      </c>
      <c r="I27" s="79"/>
      <c r="J27" s="104">
        <f t="shared" si="1"/>
        <v>0</v>
      </c>
      <c r="K27" s="111"/>
      <c r="L27" s="175"/>
      <c r="M27" s="111">
        <f t="shared" si="2"/>
        <v>0</v>
      </c>
      <c r="N27" s="180"/>
    </row>
    <row r="28" spans="1:14" x14ac:dyDescent="0.25">
      <c r="A28" s="54"/>
      <c r="B28" s="86"/>
      <c r="C28" s="86"/>
      <c r="D28" s="86"/>
      <c r="E28" s="86"/>
      <c r="F28" s="111"/>
      <c r="G28" s="112"/>
      <c r="H28" s="104">
        <f t="shared" si="0"/>
        <v>0</v>
      </c>
      <c r="I28" s="79"/>
      <c r="J28" s="104">
        <f t="shared" si="1"/>
        <v>0</v>
      </c>
      <c r="K28" s="111"/>
      <c r="L28" s="175"/>
      <c r="M28" s="111">
        <f t="shared" si="2"/>
        <v>0</v>
      </c>
      <c r="N28" s="180"/>
    </row>
    <row r="29" spans="1:14" x14ac:dyDescent="0.25">
      <c r="A29" s="54"/>
      <c r="B29" s="86"/>
      <c r="C29" s="86"/>
      <c r="D29" s="86"/>
      <c r="E29" s="86"/>
      <c r="F29" s="111"/>
      <c r="G29" s="112"/>
      <c r="H29" s="104">
        <f t="shared" si="0"/>
        <v>0</v>
      </c>
      <c r="I29" s="79"/>
      <c r="J29" s="104">
        <f t="shared" si="1"/>
        <v>0</v>
      </c>
      <c r="K29" s="111"/>
      <c r="L29" s="175"/>
      <c r="M29" s="111">
        <f t="shared" si="2"/>
        <v>0</v>
      </c>
      <c r="N29" s="180"/>
    </row>
    <row r="30" spans="1:14" x14ac:dyDescent="0.25">
      <c r="A30" s="54"/>
      <c r="B30" s="86"/>
      <c r="C30" s="86"/>
      <c r="D30" s="86"/>
      <c r="E30" s="86"/>
      <c r="F30" s="111"/>
      <c r="G30" s="112"/>
      <c r="H30" s="104">
        <f t="shared" si="0"/>
        <v>0</v>
      </c>
      <c r="I30" s="79"/>
      <c r="J30" s="104">
        <f t="shared" si="1"/>
        <v>0</v>
      </c>
      <c r="K30" s="111"/>
      <c r="L30" s="175"/>
      <c r="M30" s="111">
        <f t="shared" si="2"/>
        <v>0</v>
      </c>
      <c r="N30" s="180"/>
    </row>
    <row r="31" spans="1:14" x14ac:dyDescent="0.25">
      <c r="A31" s="54"/>
      <c r="B31" s="86"/>
      <c r="C31" s="86"/>
      <c r="D31" s="86"/>
      <c r="E31" s="86"/>
      <c r="F31" s="111"/>
      <c r="G31" s="112"/>
      <c r="H31" s="104">
        <f t="shared" si="0"/>
        <v>0</v>
      </c>
      <c r="I31" s="79"/>
      <c r="J31" s="104">
        <f t="shared" si="1"/>
        <v>0</v>
      </c>
      <c r="K31" s="111"/>
      <c r="L31" s="175"/>
      <c r="M31" s="111">
        <f t="shared" si="2"/>
        <v>0</v>
      </c>
      <c r="N31" s="180"/>
    </row>
    <row r="32" spans="1:14" x14ac:dyDescent="0.25">
      <c r="A32" s="54"/>
      <c r="B32" s="86"/>
      <c r="C32" s="86"/>
      <c r="D32" s="86"/>
      <c r="E32" s="86"/>
      <c r="F32" s="111"/>
      <c r="G32" s="112"/>
      <c r="H32" s="104">
        <f t="shared" si="0"/>
        <v>0</v>
      </c>
      <c r="I32" s="79"/>
      <c r="J32" s="104">
        <f t="shared" si="1"/>
        <v>0</v>
      </c>
      <c r="K32" s="111"/>
      <c r="L32" s="175"/>
      <c r="M32" s="111">
        <f t="shared" si="2"/>
        <v>0</v>
      </c>
      <c r="N32" s="180"/>
    </row>
    <row r="33" spans="1:14" x14ac:dyDescent="0.25">
      <c r="A33" s="54"/>
      <c r="B33" s="86"/>
      <c r="C33" s="86"/>
      <c r="D33" s="86"/>
      <c r="E33" s="86"/>
      <c r="F33" s="111"/>
      <c r="G33" s="112"/>
      <c r="H33" s="104">
        <f t="shared" si="0"/>
        <v>0</v>
      </c>
      <c r="I33" s="79"/>
      <c r="J33" s="104">
        <f t="shared" si="1"/>
        <v>0</v>
      </c>
      <c r="K33" s="111"/>
      <c r="L33" s="175"/>
      <c r="M33" s="111">
        <f t="shared" si="2"/>
        <v>0</v>
      </c>
      <c r="N33" s="180"/>
    </row>
    <row r="34" spans="1:14" x14ac:dyDescent="0.25">
      <c r="A34" s="54"/>
      <c r="B34" s="86"/>
      <c r="C34" s="86"/>
      <c r="D34" s="86"/>
      <c r="E34" s="86"/>
      <c r="F34" s="111"/>
      <c r="G34" s="112"/>
      <c r="H34" s="104">
        <f t="shared" si="0"/>
        <v>0</v>
      </c>
      <c r="I34" s="79"/>
      <c r="J34" s="104">
        <f t="shared" si="1"/>
        <v>0</v>
      </c>
      <c r="K34" s="111"/>
      <c r="L34" s="175"/>
      <c r="M34" s="111">
        <f t="shared" si="2"/>
        <v>0</v>
      </c>
      <c r="N34" s="180"/>
    </row>
    <row r="35" spans="1:14" x14ac:dyDescent="0.25">
      <c r="A35" s="54"/>
      <c r="B35" s="86"/>
      <c r="C35" s="86"/>
      <c r="D35" s="86"/>
      <c r="E35" s="86"/>
      <c r="F35" s="111"/>
      <c r="G35" s="112"/>
      <c r="H35" s="104">
        <f t="shared" si="0"/>
        <v>0</v>
      </c>
      <c r="I35" s="79"/>
      <c r="J35" s="104">
        <f t="shared" si="1"/>
        <v>0</v>
      </c>
      <c r="K35" s="111"/>
      <c r="L35" s="175"/>
      <c r="M35" s="111">
        <f t="shared" si="2"/>
        <v>0</v>
      </c>
      <c r="N35" s="180"/>
    </row>
    <row r="36" spans="1:14" x14ac:dyDescent="0.25">
      <c r="A36" s="54"/>
      <c r="B36" s="86"/>
      <c r="C36" s="86"/>
      <c r="D36" s="86"/>
      <c r="E36" s="86"/>
      <c r="F36" s="111"/>
      <c r="G36" s="112"/>
      <c r="H36" s="104">
        <f t="shared" si="0"/>
        <v>0</v>
      </c>
      <c r="I36" s="79"/>
      <c r="J36" s="104">
        <f t="shared" si="1"/>
        <v>0</v>
      </c>
      <c r="K36" s="111"/>
      <c r="L36" s="175"/>
      <c r="M36" s="111">
        <f t="shared" si="2"/>
        <v>0</v>
      </c>
      <c r="N36" s="180"/>
    </row>
    <row r="37" spans="1:14" x14ac:dyDescent="0.25">
      <c r="A37" s="54"/>
      <c r="B37" s="86"/>
      <c r="C37" s="86"/>
      <c r="D37" s="86"/>
      <c r="E37" s="86"/>
      <c r="F37" s="111"/>
      <c r="G37" s="112"/>
      <c r="H37" s="104">
        <f t="shared" si="0"/>
        <v>0</v>
      </c>
      <c r="I37" s="79"/>
      <c r="J37" s="104">
        <f t="shared" si="1"/>
        <v>0</v>
      </c>
      <c r="K37" s="111"/>
      <c r="L37" s="175"/>
      <c r="M37" s="111">
        <f t="shared" si="2"/>
        <v>0</v>
      </c>
      <c r="N37" s="180"/>
    </row>
    <row r="38" spans="1:14" x14ac:dyDescent="0.25">
      <c r="A38" s="54"/>
      <c r="B38" s="86"/>
      <c r="C38" s="86"/>
      <c r="D38" s="86"/>
      <c r="E38" s="86"/>
      <c r="F38" s="111"/>
      <c r="G38" s="112"/>
      <c r="H38" s="104">
        <f t="shared" si="0"/>
        <v>0</v>
      </c>
      <c r="I38" s="79"/>
      <c r="J38" s="104">
        <f t="shared" si="1"/>
        <v>0</v>
      </c>
      <c r="K38" s="111"/>
      <c r="L38" s="175"/>
      <c r="M38" s="111">
        <f t="shared" si="2"/>
        <v>0</v>
      </c>
      <c r="N38" s="180"/>
    </row>
    <row r="39" spans="1:14" x14ac:dyDescent="0.25">
      <c r="A39" s="54"/>
      <c r="B39" s="86"/>
      <c r="C39" s="86"/>
      <c r="D39" s="86"/>
      <c r="E39" s="86"/>
      <c r="F39" s="111"/>
      <c r="G39" s="112"/>
      <c r="H39" s="104">
        <f t="shared" si="0"/>
        <v>0</v>
      </c>
      <c r="I39" s="79"/>
      <c r="J39" s="104">
        <f t="shared" si="1"/>
        <v>0</v>
      </c>
      <c r="K39" s="111"/>
      <c r="L39" s="175"/>
      <c r="M39" s="111">
        <f t="shared" si="2"/>
        <v>0</v>
      </c>
      <c r="N39" s="180"/>
    </row>
    <row r="40" spans="1:14" x14ac:dyDescent="0.25">
      <c r="A40" s="54"/>
      <c r="B40" s="86"/>
      <c r="C40" s="86"/>
      <c r="D40" s="86"/>
      <c r="E40" s="86"/>
      <c r="F40" s="111"/>
      <c r="G40" s="112"/>
      <c r="H40" s="104">
        <f t="shared" si="0"/>
        <v>0</v>
      </c>
      <c r="I40" s="79"/>
      <c r="J40" s="104">
        <f t="shared" si="1"/>
        <v>0</v>
      </c>
      <c r="K40" s="111"/>
      <c r="L40" s="175"/>
      <c r="M40" s="111">
        <f t="shared" si="2"/>
        <v>0</v>
      </c>
      <c r="N40" s="180"/>
    </row>
    <row r="41" spans="1:14" x14ac:dyDescent="0.25">
      <c r="A41" s="54"/>
      <c r="B41" s="86"/>
      <c r="C41" s="86"/>
      <c r="D41" s="86"/>
      <c r="E41" s="86"/>
      <c r="F41" s="111"/>
      <c r="G41" s="112"/>
      <c r="H41" s="104">
        <f t="shared" si="0"/>
        <v>0</v>
      </c>
      <c r="I41" s="79"/>
      <c r="J41" s="104">
        <f t="shared" si="1"/>
        <v>0</v>
      </c>
      <c r="K41" s="111"/>
      <c r="L41" s="175"/>
      <c r="M41" s="111">
        <f t="shared" si="2"/>
        <v>0</v>
      </c>
      <c r="N41" s="180"/>
    </row>
    <row r="42" spans="1:14" x14ac:dyDescent="0.25">
      <c r="A42" s="54"/>
      <c r="B42" s="86"/>
      <c r="C42" s="86"/>
      <c r="D42" s="86"/>
      <c r="E42" s="86"/>
      <c r="F42" s="111"/>
      <c r="G42" s="112"/>
      <c r="H42" s="104">
        <f t="shared" si="0"/>
        <v>0</v>
      </c>
      <c r="I42" s="79"/>
      <c r="J42" s="104">
        <f t="shared" si="1"/>
        <v>0</v>
      </c>
      <c r="K42" s="111"/>
      <c r="L42" s="175"/>
      <c r="M42" s="111">
        <f t="shared" si="2"/>
        <v>0</v>
      </c>
      <c r="N42" s="180"/>
    </row>
    <row r="43" spans="1:14" x14ac:dyDescent="0.25">
      <c r="A43" s="54"/>
      <c r="B43" s="86"/>
      <c r="C43" s="86"/>
      <c r="D43" s="86"/>
      <c r="E43" s="86"/>
      <c r="F43" s="111"/>
      <c r="G43" s="112"/>
      <c r="H43" s="104">
        <f t="shared" si="0"/>
        <v>0</v>
      </c>
      <c r="I43" s="79"/>
      <c r="J43" s="104">
        <f t="shared" si="1"/>
        <v>0</v>
      </c>
      <c r="K43" s="111"/>
      <c r="L43" s="175"/>
      <c r="M43" s="111">
        <f t="shared" si="2"/>
        <v>0</v>
      </c>
      <c r="N43" s="180"/>
    </row>
    <row r="44" spans="1:14" x14ac:dyDescent="0.25">
      <c r="A44" s="54"/>
      <c r="B44" s="86"/>
      <c r="C44" s="86"/>
      <c r="D44" s="86"/>
      <c r="E44" s="86"/>
      <c r="F44" s="111"/>
      <c r="G44" s="112"/>
      <c r="H44" s="104">
        <f t="shared" si="0"/>
        <v>0</v>
      </c>
      <c r="I44" s="79"/>
      <c r="J44" s="104">
        <f t="shared" si="1"/>
        <v>0</v>
      </c>
      <c r="K44" s="111"/>
      <c r="L44" s="175"/>
      <c r="M44" s="111">
        <f t="shared" si="2"/>
        <v>0</v>
      </c>
      <c r="N44" s="180"/>
    </row>
    <row r="45" spans="1:14" x14ac:dyDescent="0.25">
      <c r="A45" s="54"/>
      <c r="B45" s="86"/>
      <c r="C45" s="86"/>
      <c r="D45" s="86"/>
      <c r="E45" s="86"/>
      <c r="F45" s="111"/>
      <c r="G45" s="112"/>
      <c r="H45" s="104">
        <f t="shared" si="0"/>
        <v>0</v>
      </c>
      <c r="I45" s="79"/>
      <c r="J45" s="104">
        <f t="shared" si="1"/>
        <v>0</v>
      </c>
      <c r="K45" s="111"/>
      <c r="L45" s="175"/>
      <c r="M45" s="111">
        <f t="shared" si="2"/>
        <v>0</v>
      </c>
      <c r="N45" s="180"/>
    </row>
    <row r="46" spans="1:14" x14ac:dyDescent="0.25">
      <c r="A46" s="54"/>
      <c r="B46" s="86"/>
      <c r="C46" s="86"/>
      <c r="D46" s="86"/>
      <c r="E46" s="86"/>
      <c r="F46" s="111"/>
      <c r="G46" s="112"/>
      <c r="H46" s="104">
        <f t="shared" si="0"/>
        <v>0</v>
      </c>
      <c r="I46" s="79"/>
      <c r="J46" s="104">
        <f t="shared" si="1"/>
        <v>0</v>
      </c>
      <c r="K46" s="111"/>
      <c r="L46" s="175"/>
      <c r="M46" s="111">
        <f t="shared" si="2"/>
        <v>0</v>
      </c>
      <c r="N46" s="180"/>
    </row>
    <row r="47" spans="1:14" x14ac:dyDescent="0.25">
      <c r="A47" s="54"/>
      <c r="B47" s="86"/>
      <c r="C47" s="86"/>
      <c r="D47" s="86"/>
      <c r="E47" s="86"/>
      <c r="F47" s="111"/>
      <c r="G47" s="112"/>
      <c r="H47" s="104">
        <f t="shared" si="0"/>
        <v>0</v>
      </c>
      <c r="I47" s="79"/>
      <c r="J47" s="104">
        <f t="shared" si="1"/>
        <v>0</v>
      </c>
      <c r="K47" s="111"/>
      <c r="L47" s="175"/>
      <c r="M47" s="111">
        <f t="shared" si="2"/>
        <v>0</v>
      </c>
      <c r="N47" s="180"/>
    </row>
    <row r="48" spans="1:14" x14ac:dyDescent="0.25">
      <c r="A48" s="54"/>
      <c r="B48" s="86"/>
      <c r="C48" s="86"/>
      <c r="D48" s="86"/>
      <c r="E48" s="86"/>
      <c r="F48" s="111"/>
      <c r="G48" s="112"/>
      <c r="H48" s="104">
        <f t="shared" si="0"/>
        <v>0</v>
      </c>
      <c r="I48" s="79"/>
      <c r="J48" s="104">
        <f t="shared" si="1"/>
        <v>0</v>
      </c>
      <c r="K48" s="111"/>
      <c r="L48" s="175"/>
      <c r="M48" s="111">
        <f t="shared" si="2"/>
        <v>0</v>
      </c>
      <c r="N48" s="180"/>
    </row>
    <row r="49" spans="1:14" x14ac:dyDescent="0.25">
      <c r="A49" s="54"/>
      <c r="B49" s="86"/>
      <c r="C49" s="86"/>
      <c r="D49" s="86"/>
      <c r="E49" s="86"/>
      <c r="F49" s="111"/>
      <c r="G49" s="112"/>
      <c r="H49" s="104">
        <f t="shared" si="0"/>
        <v>0</v>
      </c>
      <c r="I49" s="79"/>
      <c r="J49" s="104">
        <f t="shared" si="1"/>
        <v>0</v>
      </c>
      <c r="K49" s="111"/>
      <c r="L49" s="175"/>
      <c r="M49" s="111">
        <f t="shared" si="2"/>
        <v>0</v>
      </c>
      <c r="N49" s="180"/>
    </row>
    <row r="50" spans="1:14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4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4" x14ac:dyDescent="0.25">
      <c r="G52"/>
      <c r="H52"/>
      <c r="I52"/>
      <c r="J52"/>
    </row>
    <row r="53" spans="1:14" x14ac:dyDescent="0.25">
      <c r="A53" s="10"/>
      <c r="B53" s="10"/>
      <c r="C53" s="10"/>
      <c r="D53" s="10"/>
      <c r="E53" s="10"/>
      <c r="G53"/>
      <c r="H53"/>
      <c r="I53"/>
      <c r="J53"/>
    </row>
    <row r="54" spans="1:14" x14ac:dyDescent="0.25">
      <c r="A54" s="10"/>
      <c r="B54" s="10"/>
      <c r="C54" s="10"/>
      <c r="D54" s="10"/>
      <c r="E54" s="10"/>
      <c r="G54"/>
      <c r="H54"/>
      <c r="I54"/>
      <c r="J54"/>
    </row>
    <row r="55" spans="1:14" x14ac:dyDescent="0.25">
      <c r="A55" s="10"/>
      <c r="B55" s="10"/>
      <c r="C55" s="10"/>
      <c r="D55" s="10"/>
      <c r="E55" s="10"/>
      <c r="G55"/>
      <c r="H55"/>
      <c r="J55" s="10"/>
    </row>
    <row r="56" spans="1:14" x14ac:dyDescent="0.25">
      <c r="A56" s="10"/>
      <c r="B56" s="10"/>
      <c r="C56" s="10"/>
      <c r="D56" s="10"/>
      <c r="E56" s="10"/>
      <c r="G56"/>
      <c r="H56"/>
      <c r="K56" s="114"/>
      <c r="L56" s="113" t="s">
        <v>43</v>
      </c>
    </row>
    <row r="57" spans="1:14" x14ac:dyDescent="0.25">
      <c r="A57" s="10"/>
      <c r="B57" s="10"/>
      <c r="C57" s="10"/>
      <c r="D57" s="10"/>
      <c r="E57" s="10"/>
      <c r="G57"/>
      <c r="H57"/>
      <c r="K57" s="119" t="str">
        <f>+Adatérvényesítések!O2</f>
        <v>Alapkutatás, technológia-validáció</v>
      </c>
      <c r="L57" s="119">
        <f>SUMIF($D$6:$D$49,$K57,$M$6:$M$49)</f>
        <v>0</v>
      </c>
    </row>
    <row r="58" spans="1:14" x14ac:dyDescent="0.25">
      <c r="A58" s="10"/>
      <c r="B58" s="10"/>
      <c r="C58" s="10"/>
      <c r="D58" s="10"/>
      <c r="E58" s="10"/>
      <c r="G58"/>
      <c r="H58"/>
      <c r="K58" s="119" t="str">
        <f>+Adatérvényesítések!O3</f>
        <v>Infrastruktúra-használat</v>
      </c>
      <c r="L58" s="119">
        <f t="shared" ref="L58:L61" si="3">SUMIF($D$6:$D$49,$K58,$M$6:$M$49)</f>
        <v>0</v>
      </c>
    </row>
    <row r="59" spans="1:14" ht="30" x14ac:dyDescent="0.25">
      <c r="A59" s="10"/>
      <c r="B59" s="10"/>
      <c r="C59" s="10"/>
      <c r="D59" s="10"/>
      <c r="E59" s="10"/>
      <c r="G59"/>
      <c r="H59"/>
      <c r="K59" s="119" t="str">
        <f>+Adatérvényesítések!O4</f>
        <v>Tudás- és kapcsolatbővítés érdekében rendezvényeken való részvétel költségei</v>
      </c>
      <c r="L59" s="119">
        <f t="shared" si="3"/>
        <v>0</v>
      </c>
    </row>
    <row r="60" spans="1:14" x14ac:dyDescent="0.25">
      <c r="A60" s="10"/>
      <c r="B60" s="10"/>
      <c r="C60" s="10"/>
      <c r="D60" s="10"/>
      <c r="E60" s="10"/>
      <c r="G60"/>
      <c r="H60"/>
      <c r="K60" s="119" t="str">
        <f>+Adatérvényesítések!O5</f>
        <v>Kommunikációs költségek</v>
      </c>
      <c r="L60" s="119">
        <f t="shared" si="3"/>
        <v>0</v>
      </c>
    </row>
    <row r="61" spans="1:14" ht="30" x14ac:dyDescent="0.25">
      <c r="A61" s="10"/>
      <c r="B61" s="10"/>
      <c r="C61" s="10"/>
      <c r="D61" s="10"/>
      <c r="G61"/>
      <c r="H61"/>
      <c r="K61" s="119" t="str">
        <f>+Adatérvényesítések!O6</f>
        <v>Szellemitulajdon-védelmi és újdonságkutatási tevékenység</v>
      </c>
      <c r="L61" s="119">
        <f t="shared" si="3"/>
        <v>0</v>
      </c>
    </row>
    <row r="62" spans="1:14" x14ac:dyDescent="0.25">
      <c r="A62" s="10"/>
      <c r="B62" s="10"/>
      <c r="C62" s="10"/>
      <c r="D62" s="10"/>
      <c r="G62"/>
      <c r="H62"/>
      <c r="K62"/>
      <c r="L62"/>
    </row>
    <row r="63" spans="1:14" x14ac:dyDescent="0.25">
      <c r="A63" s="10"/>
      <c r="B63" s="10"/>
      <c r="C63" s="10"/>
      <c r="D63" s="10"/>
      <c r="G63"/>
      <c r="H63"/>
      <c r="J63" s="10"/>
    </row>
    <row r="64" spans="1:14" x14ac:dyDescent="0.25">
      <c r="A64" s="10"/>
      <c r="B64" s="10"/>
      <c r="C64" s="10"/>
      <c r="D64" s="10"/>
      <c r="J64" s="10"/>
    </row>
    <row r="65" spans="1:10" x14ac:dyDescent="0.25">
      <c r="A65" s="10"/>
      <c r="B65" s="10"/>
      <c r="C65" s="10"/>
      <c r="D65" s="10"/>
      <c r="J65" s="10"/>
    </row>
    <row r="66" spans="1:10" x14ac:dyDescent="0.25">
      <c r="A66" s="10"/>
      <c r="B66" s="10"/>
      <c r="C66" s="10"/>
      <c r="D66" s="10"/>
      <c r="J66" s="10"/>
    </row>
    <row r="67" spans="1:10" x14ac:dyDescent="0.25">
      <c r="A67" s="10"/>
      <c r="B67" s="10"/>
      <c r="C67" s="10"/>
      <c r="D67" s="10"/>
      <c r="J67" s="10"/>
    </row>
    <row r="68" spans="1:10" x14ac:dyDescent="0.25">
      <c r="A68" s="10"/>
      <c r="B68" s="10"/>
      <c r="C68" s="10"/>
      <c r="D68" s="10"/>
      <c r="J68" s="10"/>
    </row>
    <row r="69" spans="1:10" x14ac:dyDescent="0.25">
      <c r="A69" s="10"/>
      <c r="B69" s="10"/>
      <c r="C69" s="10"/>
      <c r="D69" s="10"/>
      <c r="J69" s="10"/>
    </row>
    <row r="70" spans="1:10" x14ac:dyDescent="0.25">
      <c r="A70" s="10"/>
      <c r="B70" s="10"/>
      <c r="C70" s="10"/>
      <c r="D70" s="10"/>
      <c r="J70" s="10"/>
    </row>
    <row r="71" spans="1:10" x14ac:dyDescent="0.25">
      <c r="J71" s="10"/>
    </row>
    <row r="72" spans="1:10" x14ac:dyDescent="0.25">
      <c r="J72" s="10"/>
    </row>
    <row r="73" spans="1:10" x14ac:dyDescent="0.25">
      <c r="J73" s="10"/>
    </row>
    <row r="74" spans="1:10" x14ac:dyDescent="0.25">
      <c r="J74" s="10"/>
    </row>
    <row r="75" spans="1:10" x14ac:dyDescent="0.25">
      <c r="J75" s="10"/>
    </row>
    <row r="76" spans="1:10" x14ac:dyDescent="0.25">
      <c r="J76" s="10"/>
    </row>
    <row r="77" spans="1:10" x14ac:dyDescent="0.25">
      <c r="J77" s="10"/>
    </row>
    <row r="78" spans="1:10" x14ac:dyDescent="0.25">
      <c r="J78" s="10"/>
    </row>
    <row r="79" spans="1:10" x14ac:dyDescent="0.25">
      <c r="J79" s="10"/>
    </row>
    <row r="80" spans="1:10" x14ac:dyDescent="0.25">
      <c r="J80" s="10"/>
    </row>
    <row r="81" spans="10:10" x14ac:dyDescent="0.25">
      <c r="J81" s="10"/>
    </row>
    <row r="82" spans="10:10" x14ac:dyDescent="0.25">
      <c r="J82" s="10"/>
    </row>
    <row r="83" spans="10:10" x14ac:dyDescent="0.25">
      <c r="J83" s="10"/>
    </row>
    <row r="84" spans="10:10" x14ac:dyDescent="0.25">
      <c r="J84" s="10"/>
    </row>
    <row r="85" spans="10:10" x14ac:dyDescent="0.25">
      <c r="J85" s="10"/>
    </row>
    <row r="86" spans="10:10" x14ac:dyDescent="0.25">
      <c r="J86" s="10"/>
    </row>
    <row r="87" spans="10:10" x14ac:dyDescent="0.25">
      <c r="J87" s="10"/>
    </row>
    <row r="88" spans="10:10" x14ac:dyDescent="0.25">
      <c r="J88" s="10"/>
    </row>
    <row r="89" spans="10:10" x14ac:dyDescent="0.25">
      <c r="J89" s="10"/>
    </row>
    <row r="90" spans="10:10" x14ac:dyDescent="0.25">
      <c r="J90" s="10"/>
    </row>
    <row r="91" spans="10:10" x14ac:dyDescent="0.25">
      <c r="J91" s="10"/>
    </row>
    <row r="92" spans="10:10" x14ac:dyDescent="0.25">
      <c r="J92" s="10"/>
    </row>
    <row r="93" spans="10:10" x14ac:dyDescent="0.25">
      <c r="J93" s="10"/>
    </row>
    <row r="94" spans="10:10" x14ac:dyDescent="0.25">
      <c r="J94" s="10"/>
    </row>
    <row r="95" spans="10:10" x14ac:dyDescent="0.25">
      <c r="J95" s="10"/>
    </row>
    <row r="96" spans="10:10" x14ac:dyDescent="0.25">
      <c r="J96" s="10"/>
    </row>
    <row r="97" spans="10:10" x14ac:dyDescent="0.25">
      <c r="J97" s="10"/>
    </row>
    <row r="98" spans="10:10" x14ac:dyDescent="0.25">
      <c r="J98" s="10"/>
    </row>
    <row r="99" spans="10:10" x14ac:dyDescent="0.25">
      <c r="J99" s="10"/>
    </row>
    <row r="100" spans="10:10" x14ac:dyDescent="0.25">
      <c r="J100" s="10"/>
    </row>
    <row r="101" spans="10:10" x14ac:dyDescent="0.25">
      <c r="J101" s="10"/>
    </row>
    <row r="102" spans="10:10" x14ac:dyDescent="0.25">
      <c r="J102" s="10"/>
    </row>
    <row r="103" spans="10:10" x14ac:dyDescent="0.25">
      <c r="J103" s="10"/>
    </row>
    <row r="104" spans="10:10" x14ac:dyDescent="0.25">
      <c r="J104" s="10"/>
    </row>
    <row r="105" spans="10:10" x14ac:dyDescent="0.25">
      <c r="J105" s="10"/>
    </row>
    <row r="106" spans="10:10" x14ac:dyDescent="0.25">
      <c r="J106" s="10"/>
    </row>
    <row r="107" spans="10:10" x14ac:dyDescent="0.25">
      <c r="J107" s="10"/>
    </row>
    <row r="108" spans="10:10" x14ac:dyDescent="0.25">
      <c r="J108" s="10"/>
    </row>
    <row r="109" spans="10:10" x14ac:dyDescent="0.25">
      <c r="J109" s="10"/>
    </row>
    <row r="110" spans="10:10" x14ac:dyDescent="0.25">
      <c r="J110" s="10"/>
    </row>
    <row r="111" spans="10:10" x14ac:dyDescent="0.25">
      <c r="J111" s="10"/>
    </row>
    <row r="112" spans="10:10" x14ac:dyDescent="0.25">
      <c r="J112" s="10"/>
    </row>
    <row r="113" spans="10:10" x14ac:dyDescent="0.25">
      <c r="J113" s="10"/>
    </row>
    <row r="114" spans="10:10" x14ac:dyDescent="0.25">
      <c r="J114" s="10"/>
    </row>
    <row r="115" spans="10:10" x14ac:dyDescent="0.25">
      <c r="J115" s="10"/>
    </row>
    <row r="116" spans="10:10" x14ac:dyDescent="0.25">
      <c r="J116" s="10"/>
    </row>
    <row r="117" spans="10:10" x14ac:dyDescent="0.25">
      <c r="J117" s="10"/>
    </row>
    <row r="118" spans="10:10" x14ac:dyDescent="0.25">
      <c r="J118" s="10"/>
    </row>
    <row r="119" spans="10:10" x14ac:dyDescent="0.25">
      <c r="J119" s="10"/>
    </row>
    <row r="120" spans="10:10" x14ac:dyDescent="0.25">
      <c r="J120" s="10"/>
    </row>
    <row r="121" spans="10:10" x14ac:dyDescent="0.25">
      <c r="J121" s="10"/>
    </row>
    <row r="122" spans="10:10" x14ac:dyDescent="0.25">
      <c r="J122" s="10"/>
    </row>
    <row r="123" spans="10:10" x14ac:dyDescent="0.25">
      <c r="J123" s="10"/>
    </row>
    <row r="124" spans="10:10" x14ac:dyDescent="0.25">
      <c r="J124" s="10"/>
    </row>
    <row r="125" spans="10:10" x14ac:dyDescent="0.25">
      <c r="J125" s="10"/>
    </row>
    <row r="126" spans="10:10" x14ac:dyDescent="0.25">
      <c r="J126" s="10"/>
    </row>
    <row r="127" spans="10:10" x14ac:dyDescent="0.25">
      <c r="J127" s="10"/>
    </row>
    <row r="128" spans="10:10" x14ac:dyDescent="0.25">
      <c r="J128" s="10"/>
    </row>
    <row r="129" spans="10:10" x14ac:dyDescent="0.25">
      <c r="J129" s="10"/>
    </row>
    <row r="130" spans="10:10" x14ac:dyDescent="0.25">
      <c r="J130" s="10"/>
    </row>
    <row r="131" spans="10:10" x14ac:dyDescent="0.25">
      <c r="J131" s="10"/>
    </row>
    <row r="132" spans="10:10" x14ac:dyDescent="0.25">
      <c r="J132" s="10"/>
    </row>
    <row r="133" spans="10:10" x14ac:dyDescent="0.25">
      <c r="J133" s="10"/>
    </row>
    <row r="134" spans="10:10" x14ac:dyDescent="0.25">
      <c r="J134" s="10"/>
    </row>
    <row r="135" spans="10:10" x14ac:dyDescent="0.25">
      <c r="J135" s="10"/>
    </row>
    <row r="136" spans="10:10" x14ac:dyDescent="0.25">
      <c r="J136" s="10"/>
    </row>
    <row r="137" spans="10:10" x14ac:dyDescent="0.25">
      <c r="J137" s="10"/>
    </row>
    <row r="138" spans="10:10" x14ac:dyDescent="0.25">
      <c r="J138" s="10"/>
    </row>
    <row r="139" spans="10:10" x14ac:dyDescent="0.25">
      <c r="J139" s="10"/>
    </row>
    <row r="140" spans="10:10" x14ac:dyDescent="0.25">
      <c r="J140" s="10"/>
    </row>
    <row r="141" spans="10:10" x14ac:dyDescent="0.25">
      <c r="J141" s="10"/>
    </row>
    <row r="142" spans="10:10" x14ac:dyDescent="0.25">
      <c r="J142" s="10"/>
    </row>
    <row r="143" spans="10:10" x14ac:dyDescent="0.25">
      <c r="J143" s="10"/>
    </row>
    <row r="144" spans="10:10" x14ac:dyDescent="0.25">
      <c r="J144" s="10"/>
    </row>
    <row r="145" spans="10:10" x14ac:dyDescent="0.25">
      <c r="J145" s="10"/>
    </row>
    <row r="146" spans="10:10" x14ac:dyDescent="0.25">
      <c r="J146" s="10"/>
    </row>
    <row r="147" spans="10:10" x14ac:dyDescent="0.25">
      <c r="J147" s="10"/>
    </row>
    <row r="148" spans="10:10" x14ac:dyDescent="0.25">
      <c r="J148" s="10"/>
    </row>
    <row r="149" spans="10:10" x14ac:dyDescent="0.25">
      <c r="J149" s="10"/>
    </row>
    <row r="150" spans="10:10" x14ac:dyDescent="0.25">
      <c r="J150" s="10"/>
    </row>
    <row r="151" spans="10:10" x14ac:dyDescent="0.25">
      <c r="J151" s="10"/>
    </row>
    <row r="152" spans="10:10" x14ac:dyDescent="0.25">
      <c r="J152" s="10"/>
    </row>
    <row r="153" spans="10:10" x14ac:dyDescent="0.25">
      <c r="J153" s="10"/>
    </row>
    <row r="154" spans="10:10" x14ac:dyDescent="0.25">
      <c r="J154" s="10"/>
    </row>
    <row r="155" spans="10:10" x14ac:dyDescent="0.25">
      <c r="J155" s="10"/>
    </row>
    <row r="156" spans="10:10" x14ac:dyDescent="0.25">
      <c r="J156" s="10"/>
    </row>
    <row r="157" spans="10:10" x14ac:dyDescent="0.25">
      <c r="J157" s="10"/>
    </row>
    <row r="158" spans="10:10" x14ac:dyDescent="0.25">
      <c r="J158" s="10"/>
    </row>
    <row r="159" spans="10:10" x14ac:dyDescent="0.25">
      <c r="J159" s="10"/>
    </row>
    <row r="160" spans="10:10" x14ac:dyDescent="0.25">
      <c r="J160" s="10"/>
    </row>
    <row r="161" spans="10:10" x14ac:dyDescent="0.25">
      <c r="J161" s="10"/>
    </row>
    <row r="162" spans="10:10" x14ac:dyDescent="0.25">
      <c r="J162" s="10"/>
    </row>
    <row r="163" spans="10:10" x14ac:dyDescent="0.25">
      <c r="J163" s="10"/>
    </row>
    <row r="164" spans="10:10" x14ac:dyDescent="0.25">
      <c r="J164" s="10"/>
    </row>
    <row r="165" spans="10:10" x14ac:dyDescent="0.25">
      <c r="J165" s="10"/>
    </row>
    <row r="166" spans="10:10" x14ac:dyDescent="0.25">
      <c r="J166" s="10"/>
    </row>
    <row r="167" spans="10:10" x14ac:dyDescent="0.25">
      <c r="J167" s="10"/>
    </row>
    <row r="168" spans="10:10" x14ac:dyDescent="0.25">
      <c r="J168" s="10"/>
    </row>
    <row r="169" spans="10:10" x14ac:dyDescent="0.25">
      <c r="J169" s="10"/>
    </row>
    <row r="170" spans="10:10" x14ac:dyDescent="0.25">
      <c r="J170" s="10"/>
    </row>
    <row r="171" spans="10:10" x14ac:dyDescent="0.25">
      <c r="J171" s="10"/>
    </row>
    <row r="172" spans="10:10" x14ac:dyDescent="0.25">
      <c r="J172" s="10"/>
    </row>
    <row r="173" spans="10:10" x14ac:dyDescent="0.25">
      <c r="J173" s="10"/>
    </row>
    <row r="174" spans="10:10" x14ac:dyDescent="0.25">
      <c r="J174" s="10"/>
    </row>
    <row r="175" spans="10:10" x14ac:dyDescent="0.25">
      <c r="J175" s="10"/>
    </row>
    <row r="176" spans="10:10" x14ac:dyDescent="0.25">
      <c r="J176" s="10"/>
    </row>
    <row r="177" spans="10:10" x14ac:dyDescent="0.25">
      <c r="J177" s="10"/>
    </row>
    <row r="178" spans="10:10" x14ac:dyDescent="0.25">
      <c r="J178" s="10"/>
    </row>
    <row r="179" spans="10:10" x14ac:dyDescent="0.25">
      <c r="J179" s="10"/>
    </row>
    <row r="180" spans="10:10" x14ac:dyDescent="0.25">
      <c r="J180" s="10"/>
    </row>
    <row r="181" spans="10:10" x14ac:dyDescent="0.25">
      <c r="J181" s="10"/>
    </row>
    <row r="182" spans="10:10" x14ac:dyDescent="0.25">
      <c r="J182" s="10"/>
    </row>
    <row r="183" spans="10:10" x14ac:dyDescent="0.25">
      <c r="J183" s="10"/>
    </row>
    <row r="184" spans="10:10" x14ac:dyDescent="0.25">
      <c r="J184" s="10"/>
    </row>
    <row r="185" spans="10:10" x14ac:dyDescent="0.25">
      <c r="J185" s="10"/>
    </row>
    <row r="186" spans="10:10" x14ac:dyDescent="0.25">
      <c r="J186" s="10"/>
    </row>
    <row r="187" spans="10:10" x14ac:dyDescent="0.25">
      <c r="J187" s="10"/>
    </row>
    <row r="188" spans="10:10" x14ac:dyDescent="0.25">
      <c r="J188" s="10"/>
    </row>
    <row r="189" spans="10:10" x14ac:dyDescent="0.25">
      <c r="J189" s="10"/>
    </row>
    <row r="190" spans="10:10" x14ac:dyDescent="0.25">
      <c r="J190" s="10"/>
    </row>
    <row r="191" spans="10:10" x14ac:dyDescent="0.25">
      <c r="J191" s="10"/>
    </row>
    <row r="192" spans="10:10" x14ac:dyDescent="0.25">
      <c r="J192" s="10"/>
    </row>
    <row r="193" spans="10:10" x14ac:dyDescent="0.25">
      <c r="J193" s="10"/>
    </row>
    <row r="194" spans="10:10" x14ac:dyDescent="0.25">
      <c r="J194" s="10"/>
    </row>
    <row r="195" spans="10:10" x14ac:dyDescent="0.25">
      <c r="J195" s="10"/>
    </row>
    <row r="196" spans="10:10" x14ac:dyDescent="0.25">
      <c r="J196" s="10"/>
    </row>
    <row r="197" spans="10:10" x14ac:dyDescent="0.25">
      <c r="J197" s="10"/>
    </row>
    <row r="198" spans="10:10" x14ac:dyDescent="0.25">
      <c r="J198" s="10"/>
    </row>
    <row r="199" spans="10:10" x14ac:dyDescent="0.25">
      <c r="J199" s="10"/>
    </row>
    <row r="200" spans="10:10" x14ac:dyDescent="0.25">
      <c r="J200" s="10"/>
    </row>
    <row r="201" spans="10:10" x14ac:dyDescent="0.25">
      <c r="J201" s="10"/>
    </row>
    <row r="202" spans="10:10" x14ac:dyDescent="0.25">
      <c r="J202" s="10"/>
    </row>
    <row r="203" spans="10:10" x14ac:dyDescent="0.25">
      <c r="J203" s="10"/>
    </row>
    <row r="204" spans="10:10" x14ac:dyDescent="0.25">
      <c r="J204" s="10"/>
    </row>
    <row r="205" spans="10:10" x14ac:dyDescent="0.25">
      <c r="J205" s="10"/>
    </row>
    <row r="206" spans="10:10" x14ac:dyDescent="0.25">
      <c r="J206" s="10"/>
    </row>
    <row r="207" spans="10:10" x14ac:dyDescent="0.25">
      <c r="J207" s="10"/>
    </row>
    <row r="208" spans="10:10" x14ac:dyDescent="0.25">
      <c r="J208" s="10"/>
    </row>
    <row r="209" spans="10:10" x14ac:dyDescent="0.25">
      <c r="J209" s="10"/>
    </row>
    <row r="210" spans="10:10" x14ac:dyDescent="0.25">
      <c r="J210" s="10"/>
    </row>
    <row r="211" spans="10:10" x14ac:dyDescent="0.25">
      <c r="J211" s="10"/>
    </row>
    <row r="212" spans="10:10" x14ac:dyDescent="0.25">
      <c r="J212" s="10"/>
    </row>
    <row r="213" spans="10:10" x14ac:dyDescent="0.25">
      <c r="J213" s="10"/>
    </row>
    <row r="214" spans="10:10" x14ac:dyDescent="0.25">
      <c r="J214" s="10"/>
    </row>
    <row r="215" spans="10:10" x14ac:dyDescent="0.25">
      <c r="J215" s="10"/>
    </row>
    <row r="216" spans="10:10" x14ac:dyDescent="0.25">
      <c r="J216" s="10"/>
    </row>
    <row r="217" spans="10:10" x14ac:dyDescent="0.25">
      <c r="J217" s="10"/>
    </row>
    <row r="218" spans="10:10" x14ac:dyDescent="0.25">
      <c r="J218" s="10"/>
    </row>
    <row r="219" spans="10:10" x14ac:dyDescent="0.25">
      <c r="J219" s="10"/>
    </row>
    <row r="220" spans="10:10" x14ac:dyDescent="0.25">
      <c r="J220" s="10"/>
    </row>
    <row r="221" spans="10:10" x14ac:dyDescent="0.25">
      <c r="J221" s="10"/>
    </row>
    <row r="222" spans="10:10" x14ac:dyDescent="0.25">
      <c r="J222" s="10"/>
    </row>
    <row r="223" spans="10:10" x14ac:dyDescent="0.25">
      <c r="J223" s="10"/>
    </row>
    <row r="224" spans="10:10" x14ac:dyDescent="0.25">
      <c r="J224" s="10"/>
    </row>
    <row r="225" spans="10:10" x14ac:dyDescent="0.25">
      <c r="J225" s="10"/>
    </row>
    <row r="226" spans="10:10" x14ac:dyDescent="0.25">
      <c r="J226" s="10"/>
    </row>
    <row r="227" spans="10:10" x14ac:dyDescent="0.25">
      <c r="J227" s="10"/>
    </row>
    <row r="228" spans="10:10" x14ac:dyDescent="0.25">
      <c r="J228" s="10"/>
    </row>
    <row r="229" spans="10:10" x14ac:dyDescent="0.25">
      <c r="J229" s="10"/>
    </row>
    <row r="230" spans="10:10" x14ac:dyDescent="0.25">
      <c r="J230" s="10"/>
    </row>
    <row r="231" spans="10:10" x14ac:dyDescent="0.25">
      <c r="J231" s="10"/>
    </row>
    <row r="232" spans="10:10" x14ac:dyDescent="0.25">
      <c r="J232" s="10"/>
    </row>
    <row r="233" spans="10:10" x14ac:dyDescent="0.25">
      <c r="J233" s="10"/>
    </row>
    <row r="234" spans="10:10" x14ac:dyDescent="0.25">
      <c r="J234" s="10"/>
    </row>
    <row r="235" spans="10:10" x14ac:dyDescent="0.25">
      <c r="J235" s="10"/>
    </row>
    <row r="236" spans="10:10" x14ac:dyDescent="0.25">
      <c r="J236" s="10"/>
    </row>
    <row r="237" spans="10:10" x14ac:dyDescent="0.25">
      <c r="J237" s="10"/>
    </row>
    <row r="238" spans="10:10" x14ac:dyDescent="0.25">
      <c r="J238" s="10"/>
    </row>
    <row r="239" spans="10:10" x14ac:dyDescent="0.25">
      <c r="J239" s="10"/>
    </row>
    <row r="240" spans="10:10" x14ac:dyDescent="0.25">
      <c r="J240" s="10"/>
    </row>
    <row r="241" spans="10:10" x14ac:dyDescent="0.25">
      <c r="J241" s="10"/>
    </row>
    <row r="242" spans="10:10" x14ac:dyDescent="0.25">
      <c r="J242" s="10"/>
    </row>
    <row r="243" spans="10:10" x14ac:dyDescent="0.25">
      <c r="J243" s="10"/>
    </row>
    <row r="244" spans="10:10" x14ac:dyDescent="0.25">
      <c r="J244" s="10"/>
    </row>
    <row r="245" spans="10:10" x14ac:dyDescent="0.25">
      <c r="J245" s="10"/>
    </row>
    <row r="246" spans="10:10" x14ac:dyDescent="0.25">
      <c r="J246" s="10"/>
    </row>
    <row r="247" spans="10:10" x14ac:dyDescent="0.25">
      <c r="J247" s="10"/>
    </row>
    <row r="248" spans="10:10" x14ac:dyDescent="0.25">
      <c r="J248" s="10"/>
    </row>
    <row r="249" spans="10:10" x14ac:dyDescent="0.25">
      <c r="J249" s="10"/>
    </row>
    <row r="250" spans="10:10" x14ac:dyDescent="0.25">
      <c r="J250" s="10"/>
    </row>
    <row r="251" spans="10:10" x14ac:dyDescent="0.25">
      <c r="J251" s="10"/>
    </row>
    <row r="252" spans="10:10" x14ac:dyDescent="0.25">
      <c r="J252" s="10"/>
    </row>
    <row r="253" spans="10:10" x14ac:dyDescent="0.25">
      <c r="J253" s="10"/>
    </row>
    <row r="254" spans="10:10" x14ac:dyDescent="0.25">
      <c r="J254" s="10"/>
    </row>
    <row r="255" spans="10:10" x14ac:dyDescent="0.25">
      <c r="J255" s="10"/>
    </row>
    <row r="256" spans="10:10" x14ac:dyDescent="0.25">
      <c r="J256" s="10"/>
    </row>
    <row r="257" spans="10:10" x14ac:dyDescent="0.25">
      <c r="J257" s="10"/>
    </row>
    <row r="258" spans="10:10" x14ac:dyDescent="0.25">
      <c r="J258" s="10"/>
    </row>
    <row r="259" spans="10:10" x14ac:dyDescent="0.25">
      <c r="J259" s="10"/>
    </row>
    <row r="260" spans="10:10" x14ac:dyDescent="0.25">
      <c r="J260" s="10"/>
    </row>
    <row r="261" spans="10:10" x14ac:dyDescent="0.25">
      <c r="J261" s="10"/>
    </row>
    <row r="262" spans="10:10" x14ac:dyDescent="0.25">
      <c r="J262" s="10"/>
    </row>
    <row r="263" spans="10:10" x14ac:dyDescent="0.25">
      <c r="J263" s="10"/>
    </row>
    <row r="264" spans="10:10" x14ac:dyDescent="0.25">
      <c r="J264" s="10"/>
    </row>
    <row r="265" spans="10:10" x14ac:dyDescent="0.25">
      <c r="J265" s="10"/>
    </row>
    <row r="266" spans="10:10" x14ac:dyDescent="0.25">
      <c r="J266" s="10"/>
    </row>
    <row r="267" spans="10:10" x14ac:dyDescent="0.25">
      <c r="J267" s="10"/>
    </row>
    <row r="268" spans="10:10" x14ac:dyDescent="0.25">
      <c r="J268" s="10"/>
    </row>
    <row r="269" spans="10:10" x14ac:dyDescent="0.25">
      <c r="J269" s="10"/>
    </row>
    <row r="270" spans="10:10" x14ac:dyDescent="0.25">
      <c r="J270" s="10"/>
    </row>
    <row r="271" spans="10:10" x14ac:dyDescent="0.25">
      <c r="J271" s="10"/>
    </row>
    <row r="272" spans="10:10" x14ac:dyDescent="0.25">
      <c r="J272" s="10"/>
    </row>
    <row r="273" spans="10:10" x14ac:dyDescent="0.25">
      <c r="J273" s="10"/>
    </row>
    <row r="274" spans="10:10" x14ac:dyDescent="0.25">
      <c r="J274" s="10"/>
    </row>
    <row r="275" spans="10:10" x14ac:dyDescent="0.25">
      <c r="J275" s="10"/>
    </row>
    <row r="276" spans="10:10" x14ac:dyDescent="0.25">
      <c r="J276" s="10"/>
    </row>
    <row r="277" spans="10:10" x14ac:dyDescent="0.25">
      <c r="J277" s="10"/>
    </row>
    <row r="278" spans="10:10" x14ac:dyDescent="0.25">
      <c r="J278" s="10"/>
    </row>
    <row r="279" spans="10:10" x14ac:dyDescent="0.25">
      <c r="J279" s="10"/>
    </row>
    <row r="280" spans="10:10" x14ac:dyDescent="0.25">
      <c r="J280" s="10"/>
    </row>
    <row r="281" spans="10:10" x14ac:dyDescent="0.25">
      <c r="J281" s="10"/>
    </row>
    <row r="282" spans="10:10" x14ac:dyDescent="0.25">
      <c r="J282" s="10"/>
    </row>
    <row r="283" spans="10:10" x14ac:dyDescent="0.25">
      <c r="J283" s="10"/>
    </row>
    <row r="284" spans="10:10" x14ac:dyDescent="0.25">
      <c r="J284" s="10"/>
    </row>
    <row r="285" spans="10:10" x14ac:dyDescent="0.25">
      <c r="J285" s="10"/>
    </row>
    <row r="286" spans="10:10" x14ac:dyDescent="0.25">
      <c r="J286" s="10"/>
    </row>
    <row r="287" spans="10:10" x14ac:dyDescent="0.25">
      <c r="J287" s="10"/>
    </row>
    <row r="288" spans="10:10" x14ac:dyDescent="0.25">
      <c r="J288" s="10"/>
    </row>
    <row r="289" spans="10:10" x14ac:dyDescent="0.25">
      <c r="J289" s="10"/>
    </row>
    <row r="290" spans="10:10" x14ac:dyDescent="0.25">
      <c r="J290" s="10"/>
    </row>
    <row r="291" spans="10:10" x14ac:dyDescent="0.25">
      <c r="J291" s="10"/>
    </row>
    <row r="292" spans="10:10" x14ac:dyDescent="0.25">
      <c r="J292" s="10"/>
    </row>
    <row r="293" spans="10:10" x14ac:dyDescent="0.25">
      <c r="J293" s="10"/>
    </row>
    <row r="294" spans="10:10" x14ac:dyDescent="0.25">
      <c r="J294" s="10"/>
    </row>
    <row r="295" spans="10:10" x14ac:dyDescent="0.25">
      <c r="J295" s="10"/>
    </row>
    <row r="296" spans="10:10" x14ac:dyDescent="0.25">
      <c r="J296" s="10"/>
    </row>
    <row r="297" spans="10:10" x14ac:dyDescent="0.25">
      <c r="J297" s="10"/>
    </row>
    <row r="298" spans="10:10" x14ac:dyDescent="0.25">
      <c r="J298" s="10"/>
    </row>
    <row r="299" spans="10:10" x14ac:dyDescent="0.25">
      <c r="J299" s="10"/>
    </row>
    <row r="300" spans="10:10" x14ac:dyDescent="0.25">
      <c r="J300" s="10"/>
    </row>
  </sheetData>
  <sheetProtection algorithmName="SHA-512" hashValue="Rf//SzPm/KX/nWjvuzCP6Coz4jd1SY4WBK8h9VEqlg4w910CQj5+jPLZzu0dNp+jzjDZjdpkiCEoK1V2U4eTdw==" saltValue="XE5WZ8tUXBnXYofEpJWR7Q==" spinCount="100000" sheet="1" objects="1" scenarios="1" formatColumns="0"/>
  <mergeCells count="3">
    <mergeCell ref="A1:N1"/>
    <mergeCell ref="B2:N2"/>
    <mergeCell ref="B3:N3"/>
  </mergeCells>
  <conditionalFormatting sqref="A6:G49 I6:I49">
    <cfRule type="containsBlanks" dxfId="34" priority="4">
      <formula>LEN(TRIM(A6))=0</formula>
    </cfRule>
  </conditionalFormatting>
  <conditionalFormatting sqref="H6:H49">
    <cfRule type="cellIs" dxfId="33" priority="3" operator="equal">
      <formula>0</formula>
    </cfRule>
  </conditionalFormatting>
  <conditionalFormatting sqref="J6:J49">
    <cfRule type="cellIs" dxfId="32" priority="7" operator="equal">
      <formula>0</formula>
    </cfRule>
  </conditionalFormatting>
  <conditionalFormatting sqref="K6:N49">
    <cfRule type="containsBlanks" dxfId="31" priority="1">
      <formula>LEN(TRIM(K6))=0</formula>
    </cfRule>
  </conditionalFormatting>
  <printOptions horizontalCentered="1"/>
  <pageMargins left="0.51181102362204722" right="0.51181102362204722" top="0.98425196850393704" bottom="1.1811023622047245" header="0.31496062992125984" footer="0.31496062992125984"/>
  <pageSetup paperSize="9" scale="41" orientation="landscape" r:id="rId1"/>
  <headerFooter>
    <oddHeader>&amp;L&amp;G&amp;R&amp;G</oddHeader>
    <oddFooter>&amp;R&amp;G</oddFooter>
  </headerFooter>
  <rowBreaks count="1" manualBreakCount="1">
    <brk id="4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Adatérvényesítések!$A$2:$A$6</xm:f>
          </x14:formula1>
          <xm:sqref>B6:B52 B71:B1048576</xm:sqref>
        </x14:dataValidation>
        <x14:dataValidation type="list" allowBlank="1" showInputMessage="1" showErrorMessage="1">
          <x14:formula1>
            <xm:f>Adatérvényesítések!$C$2:$C$26</xm:f>
          </x14:formula1>
          <xm:sqref>C71:D1048576 C6:C52 D50:D52</xm:sqref>
        </x14:dataValidation>
        <x14:dataValidation type="list" allowBlank="1" showInputMessage="1" showErrorMessage="1">
          <x14:formula1>
            <xm:f>Adatérvényesítések!$G$2:$G$3</xm:f>
          </x14:formula1>
          <xm:sqref>E61:E1048576 E50:E52</xm:sqref>
        </x14:dataValidation>
        <x14:dataValidation type="list" allowBlank="1" showInputMessage="1" showErrorMessage="1">
          <x14:formula1>
            <xm:f>Adatérvényesítések!$M$2:$M$5</xm:f>
          </x14:formula1>
          <xm:sqref>I6:I51 I55 I63:I300</xm:sqref>
        </x14:dataValidation>
        <x14:dataValidation type="list" allowBlank="1" showInputMessage="1" showErrorMessage="1">
          <x14:formula1>
            <xm:f>Adatérvényesítések!$O$2:$O$7</xm:f>
          </x14:formula1>
          <xm:sqref>D6:D49</xm:sqref>
        </x14:dataValidation>
        <x14:dataValidation type="list" allowBlank="1" showInputMessage="1" showErrorMessage="1">
          <x14:formula1>
            <xm:f>Adatérvényesítések!$G$2</xm:f>
          </x14:formula1>
          <xm:sqref>E6:E49</xm:sqref>
        </x14:dataValidation>
        <x14:dataValidation type="list" allowBlank="1" showInputMessage="1" showErrorMessage="1">
          <x14:formula1>
            <xm:f>Adatérvényesítések!$S$7:$S$9</xm:f>
          </x14:formula1>
          <xm:sqref>L6:L49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zoomScale="70" zoomScaleNormal="70" workbookViewId="0">
      <selection activeCell="B3" sqref="B3:N3"/>
    </sheetView>
  </sheetViews>
  <sheetFormatPr defaultColWidth="8.85546875" defaultRowHeight="15" x14ac:dyDescent="0.25"/>
  <cols>
    <col min="1" max="1" width="55.42578125" style="10" customWidth="1"/>
    <col min="2" max="2" width="21.42578125" style="10" bestFit="1" customWidth="1"/>
    <col min="3" max="3" width="23.42578125" style="10" bestFit="1" customWidth="1"/>
    <col min="4" max="5" width="23.42578125" style="10" customWidth="1"/>
    <col min="6" max="6" width="14.42578125" style="10" bestFit="1" customWidth="1"/>
    <col min="7" max="7" width="15.42578125" style="10" bestFit="1" customWidth="1"/>
    <col min="8" max="8" width="15.42578125" style="10" customWidth="1"/>
    <col min="9" max="9" width="14.42578125" style="10" bestFit="1" customWidth="1"/>
    <col min="10" max="10" width="15.42578125" style="10" bestFit="1" customWidth="1"/>
    <col min="11" max="11" width="51.5703125" style="10" customWidth="1"/>
    <col min="12" max="13" width="22.7109375" style="10" customWidth="1"/>
    <col min="14" max="14" width="34.140625" style="87" customWidth="1"/>
    <col min="15" max="16384" width="8.85546875" style="10"/>
  </cols>
  <sheetData>
    <row r="1" spans="1:14" ht="30" customHeight="1" x14ac:dyDescent="0.25">
      <c r="A1" s="212" t="s">
        <v>35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4" ht="17.25" customHeight="1" x14ac:dyDescent="0.25">
      <c r="A2" s="51" t="s">
        <v>9</v>
      </c>
      <c r="B2" s="214">
        <f>+Projektadatok!B2</f>
        <v>0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1:14" ht="17.25" customHeight="1" x14ac:dyDescent="0.25">
      <c r="A3" s="51" t="s">
        <v>10</v>
      </c>
      <c r="B3" s="214">
        <f>+Projektadatok!B3</f>
        <v>0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4" spans="1:14" x14ac:dyDescent="0.25">
      <c r="A4" s="115"/>
      <c r="B4" s="115"/>
      <c r="C4" s="115"/>
      <c r="D4" s="115"/>
      <c r="E4" s="115"/>
      <c r="F4" s="116"/>
      <c r="G4" s="117"/>
      <c r="H4" s="117"/>
      <c r="I4" s="80"/>
      <c r="J4" s="117"/>
    </row>
    <row r="5" spans="1:14" s="100" customFormat="1" ht="45" x14ac:dyDescent="0.25">
      <c r="A5" s="56" t="s">
        <v>189</v>
      </c>
      <c r="B5" s="56" t="s">
        <v>37</v>
      </c>
      <c r="C5" s="56" t="s">
        <v>38</v>
      </c>
      <c r="D5" s="56" t="s">
        <v>158</v>
      </c>
      <c r="E5" s="56" t="s">
        <v>39</v>
      </c>
      <c r="F5" s="76" t="s">
        <v>40</v>
      </c>
      <c r="G5" s="58" t="s">
        <v>190</v>
      </c>
      <c r="H5" s="58" t="s">
        <v>191</v>
      </c>
      <c r="I5" s="78" t="s">
        <v>111</v>
      </c>
      <c r="J5" s="77" t="s">
        <v>43</v>
      </c>
      <c r="K5" s="172" t="s">
        <v>183</v>
      </c>
      <c r="L5" s="172" t="s">
        <v>184</v>
      </c>
      <c r="M5" s="172" t="s">
        <v>185</v>
      </c>
      <c r="N5" s="172" t="s">
        <v>201</v>
      </c>
    </row>
    <row r="6" spans="1:14" x14ac:dyDescent="0.25">
      <c r="A6" s="54"/>
      <c r="B6" s="86"/>
      <c r="C6" s="110"/>
      <c r="D6" s="110"/>
      <c r="E6" s="110"/>
      <c r="F6" s="111"/>
      <c r="G6" s="112"/>
      <c r="H6" s="104">
        <f>+F6*G6</f>
        <v>0</v>
      </c>
      <c r="I6" s="79"/>
      <c r="J6" s="104">
        <f>H6+(H6*I6)</f>
        <v>0</v>
      </c>
      <c r="K6" s="111"/>
      <c r="L6" s="173"/>
      <c r="M6" s="111">
        <f>IFERROR(IF(G6*(1+I6)&lt;=200000,J6,ROUND(J6*L6/12*K6,0)),"HIBA!!! A beszerzés bruttó egységára &gt; 200.000 Ft")</f>
        <v>0</v>
      </c>
      <c r="N6" s="180"/>
    </row>
    <row r="7" spans="1:14" x14ac:dyDescent="0.25">
      <c r="A7" s="54"/>
      <c r="B7" s="86"/>
      <c r="C7" s="110"/>
      <c r="D7" s="110"/>
      <c r="E7" s="110"/>
      <c r="F7" s="111"/>
      <c r="G7" s="112"/>
      <c r="H7" s="104">
        <f t="shared" ref="H7:H49" si="0">+F7*G7</f>
        <v>0</v>
      </c>
      <c r="I7" s="79"/>
      <c r="J7" s="104">
        <f t="shared" ref="J7:J49" si="1">H7+(H7*I7)</f>
        <v>0</v>
      </c>
      <c r="K7" s="111"/>
      <c r="L7" s="173"/>
      <c r="M7" s="111">
        <f t="shared" ref="M7:M49" si="2">IFERROR(IF(G7*(1+I7)&lt;=200000,J7,ROUND(J7*L7/12*K7,0)),"HIBA!!! A beszerzés bruttó egységára &gt; 200.000 Ft")</f>
        <v>0</v>
      </c>
      <c r="N7" s="180"/>
    </row>
    <row r="8" spans="1:14" x14ac:dyDescent="0.25">
      <c r="A8" s="54"/>
      <c r="B8" s="86"/>
      <c r="C8" s="110"/>
      <c r="D8" s="110"/>
      <c r="E8" s="110"/>
      <c r="F8" s="111"/>
      <c r="G8" s="112"/>
      <c r="H8" s="104">
        <f t="shared" si="0"/>
        <v>0</v>
      </c>
      <c r="I8" s="79"/>
      <c r="J8" s="104">
        <f t="shared" si="1"/>
        <v>0</v>
      </c>
      <c r="K8" s="111"/>
      <c r="L8" s="173"/>
      <c r="M8" s="111">
        <f t="shared" si="2"/>
        <v>0</v>
      </c>
      <c r="N8" s="180"/>
    </row>
    <row r="9" spans="1:14" x14ac:dyDescent="0.25">
      <c r="A9" s="54"/>
      <c r="B9" s="54"/>
      <c r="C9" s="54"/>
      <c r="D9" s="54"/>
      <c r="E9" s="54"/>
      <c r="F9" s="111"/>
      <c r="G9" s="112"/>
      <c r="H9" s="104">
        <f t="shared" si="0"/>
        <v>0</v>
      </c>
      <c r="I9" s="79"/>
      <c r="J9" s="104">
        <f t="shared" si="1"/>
        <v>0</v>
      </c>
      <c r="K9" s="111"/>
      <c r="L9" s="173"/>
      <c r="M9" s="111">
        <f t="shared" si="2"/>
        <v>0</v>
      </c>
      <c r="N9" s="180"/>
    </row>
    <row r="10" spans="1:14" x14ac:dyDescent="0.25">
      <c r="A10" s="54"/>
      <c r="B10" s="86"/>
      <c r="C10" s="86"/>
      <c r="D10" s="86"/>
      <c r="E10" s="86"/>
      <c r="F10" s="111"/>
      <c r="G10" s="112"/>
      <c r="H10" s="104">
        <f t="shared" si="0"/>
        <v>0</v>
      </c>
      <c r="I10" s="79"/>
      <c r="J10" s="104">
        <f t="shared" si="1"/>
        <v>0</v>
      </c>
      <c r="K10" s="111"/>
      <c r="L10" s="173"/>
      <c r="M10" s="111">
        <f t="shared" si="2"/>
        <v>0</v>
      </c>
      <c r="N10" s="180"/>
    </row>
    <row r="11" spans="1:14" x14ac:dyDescent="0.25">
      <c r="A11" s="54"/>
      <c r="B11" s="86"/>
      <c r="C11" s="86"/>
      <c r="D11" s="86"/>
      <c r="E11" s="86"/>
      <c r="F11" s="111"/>
      <c r="G11" s="112"/>
      <c r="H11" s="104">
        <f t="shared" si="0"/>
        <v>0</v>
      </c>
      <c r="I11" s="79"/>
      <c r="J11" s="104">
        <f t="shared" si="1"/>
        <v>0</v>
      </c>
      <c r="K11" s="111"/>
      <c r="L11" s="173"/>
      <c r="M11" s="111">
        <f t="shared" si="2"/>
        <v>0</v>
      </c>
      <c r="N11" s="180"/>
    </row>
    <row r="12" spans="1:14" x14ac:dyDescent="0.25">
      <c r="A12" s="54"/>
      <c r="B12" s="86"/>
      <c r="C12" s="86"/>
      <c r="D12" s="86"/>
      <c r="E12" s="86"/>
      <c r="F12" s="111"/>
      <c r="G12" s="112"/>
      <c r="H12" s="104">
        <f t="shared" si="0"/>
        <v>0</v>
      </c>
      <c r="I12" s="79"/>
      <c r="J12" s="104">
        <f t="shared" si="1"/>
        <v>0</v>
      </c>
      <c r="K12" s="111"/>
      <c r="L12" s="173"/>
      <c r="M12" s="111">
        <f t="shared" si="2"/>
        <v>0</v>
      </c>
      <c r="N12" s="180"/>
    </row>
    <row r="13" spans="1:14" x14ac:dyDescent="0.25">
      <c r="A13" s="54"/>
      <c r="B13" s="86"/>
      <c r="C13" s="86"/>
      <c r="D13" s="86"/>
      <c r="E13" s="86"/>
      <c r="F13" s="111"/>
      <c r="G13" s="112"/>
      <c r="H13" s="104">
        <f t="shared" si="0"/>
        <v>0</v>
      </c>
      <c r="I13" s="79"/>
      <c r="J13" s="104">
        <f t="shared" si="1"/>
        <v>0</v>
      </c>
      <c r="K13" s="111"/>
      <c r="L13" s="173"/>
      <c r="M13" s="111">
        <f t="shared" si="2"/>
        <v>0</v>
      </c>
      <c r="N13" s="180"/>
    </row>
    <row r="14" spans="1:14" x14ac:dyDescent="0.25">
      <c r="A14" s="54"/>
      <c r="B14" s="86"/>
      <c r="C14" s="86"/>
      <c r="D14" s="86"/>
      <c r="E14" s="86"/>
      <c r="F14" s="111"/>
      <c r="G14" s="112"/>
      <c r="H14" s="104">
        <f t="shared" si="0"/>
        <v>0</v>
      </c>
      <c r="I14" s="79"/>
      <c r="J14" s="104">
        <f t="shared" si="1"/>
        <v>0</v>
      </c>
      <c r="K14" s="111"/>
      <c r="L14" s="173"/>
      <c r="M14" s="111">
        <f t="shared" si="2"/>
        <v>0</v>
      </c>
      <c r="N14" s="180"/>
    </row>
    <row r="15" spans="1:14" x14ac:dyDescent="0.25">
      <c r="A15" s="54"/>
      <c r="B15" s="86"/>
      <c r="C15" s="86"/>
      <c r="D15" s="86"/>
      <c r="E15" s="86"/>
      <c r="F15" s="111"/>
      <c r="G15" s="112"/>
      <c r="H15" s="104">
        <f t="shared" si="0"/>
        <v>0</v>
      </c>
      <c r="I15" s="79"/>
      <c r="J15" s="104">
        <f t="shared" si="1"/>
        <v>0</v>
      </c>
      <c r="K15" s="111"/>
      <c r="L15" s="173"/>
      <c r="M15" s="111">
        <f t="shared" si="2"/>
        <v>0</v>
      </c>
      <c r="N15" s="180"/>
    </row>
    <row r="16" spans="1:14" x14ac:dyDescent="0.25">
      <c r="A16" s="54"/>
      <c r="B16" s="86"/>
      <c r="C16" s="86"/>
      <c r="D16" s="86"/>
      <c r="E16" s="86"/>
      <c r="F16" s="111"/>
      <c r="G16" s="112"/>
      <c r="H16" s="104">
        <f t="shared" si="0"/>
        <v>0</v>
      </c>
      <c r="I16" s="79"/>
      <c r="J16" s="104">
        <f t="shared" si="1"/>
        <v>0</v>
      </c>
      <c r="K16" s="111"/>
      <c r="L16" s="173"/>
      <c r="M16" s="111">
        <f t="shared" si="2"/>
        <v>0</v>
      </c>
      <c r="N16" s="180"/>
    </row>
    <row r="17" spans="1:14" x14ac:dyDescent="0.25">
      <c r="A17" s="54"/>
      <c r="B17" s="86"/>
      <c r="C17" s="86"/>
      <c r="D17" s="86"/>
      <c r="E17" s="86"/>
      <c r="F17" s="111"/>
      <c r="G17" s="112"/>
      <c r="H17" s="104">
        <f t="shared" si="0"/>
        <v>0</v>
      </c>
      <c r="I17" s="79"/>
      <c r="J17" s="104">
        <f t="shared" si="1"/>
        <v>0</v>
      </c>
      <c r="K17" s="111"/>
      <c r="L17" s="173"/>
      <c r="M17" s="111">
        <f t="shared" si="2"/>
        <v>0</v>
      </c>
      <c r="N17" s="180"/>
    </row>
    <row r="18" spans="1:14" x14ac:dyDescent="0.25">
      <c r="A18" s="54"/>
      <c r="B18" s="86"/>
      <c r="C18" s="86"/>
      <c r="D18" s="86"/>
      <c r="E18" s="86"/>
      <c r="F18" s="111"/>
      <c r="G18" s="112"/>
      <c r="H18" s="104">
        <f t="shared" si="0"/>
        <v>0</v>
      </c>
      <c r="I18" s="79"/>
      <c r="J18" s="104">
        <f t="shared" si="1"/>
        <v>0</v>
      </c>
      <c r="K18" s="111"/>
      <c r="L18" s="173"/>
      <c r="M18" s="111">
        <f>IFERROR(IF(G18*(1+I18)&lt;=200000,J18,ROUND(J18*L18/12*#REF!,0)),"HIBA!!! A beszerzés bruttó egységára &gt; 200.000 Ft")</f>
        <v>0</v>
      </c>
      <c r="N18" s="180"/>
    </row>
    <row r="19" spans="1:14" x14ac:dyDescent="0.25">
      <c r="A19" s="54"/>
      <c r="B19" s="86"/>
      <c r="C19" s="86"/>
      <c r="D19" s="86"/>
      <c r="E19" s="86"/>
      <c r="F19" s="111"/>
      <c r="G19" s="112"/>
      <c r="H19" s="104">
        <f t="shared" si="0"/>
        <v>0</v>
      </c>
      <c r="I19" s="79"/>
      <c r="J19" s="104">
        <f t="shared" si="1"/>
        <v>0</v>
      </c>
      <c r="K19" s="111"/>
      <c r="L19" s="173"/>
      <c r="M19" s="111">
        <f>IFERROR(IF(G19*(1+I19)&lt;=200000,J19,ROUND(J19*L19/12*K18,0)),"HIBA!!! A beszerzés bruttó egységára &gt; 200.000 Ft")</f>
        <v>0</v>
      </c>
      <c r="N19" s="180"/>
    </row>
    <row r="20" spans="1:14" x14ac:dyDescent="0.25">
      <c r="A20" s="54"/>
      <c r="B20" s="86"/>
      <c r="C20" s="86"/>
      <c r="D20" s="86"/>
      <c r="E20" s="86"/>
      <c r="F20" s="111"/>
      <c r="G20" s="112"/>
      <c r="H20" s="104">
        <f t="shared" si="0"/>
        <v>0</v>
      </c>
      <c r="I20" s="79"/>
      <c r="J20" s="104">
        <f t="shared" si="1"/>
        <v>0</v>
      </c>
      <c r="K20" s="111"/>
      <c r="L20" s="173"/>
      <c r="M20" s="111">
        <f t="shared" si="2"/>
        <v>0</v>
      </c>
      <c r="N20" s="180"/>
    </row>
    <row r="21" spans="1:14" x14ac:dyDescent="0.25">
      <c r="A21" s="54"/>
      <c r="B21" s="86"/>
      <c r="C21" s="86"/>
      <c r="D21" s="86"/>
      <c r="E21" s="86"/>
      <c r="F21" s="111"/>
      <c r="G21" s="112"/>
      <c r="H21" s="104">
        <f t="shared" si="0"/>
        <v>0</v>
      </c>
      <c r="I21" s="79"/>
      <c r="J21" s="104">
        <f t="shared" si="1"/>
        <v>0</v>
      </c>
      <c r="K21" s="111"/>
      <c r="L21" s="173"/>
      <c r="M21" s="111">
        <f t="shared" si="2"/>
        <v>0</v>
      </c>
      <c r="N21" s="180"/>
    </row>
    <row r="22" spans="1:14" x14ac:dyDescent="0.25">
      <c r="A22" s="54"/>
      <c r="B22" s="86"/>
      <c r="C22" s="86"/>
      <c r="D22" s="86"/>
      <c r="E22" s="86"/>
      <c r="F22" s="111"/>
      <c r="G22" s="112"/>
      <c r="H22" s="104">
        <f t="shared" si="0"/>
        <v>0</v>
      </c>
      <c r="I22" s="79"/>
      <c r="J22" s="104">
        <f t="shared" si="1"/>
        <v>0</v>
      </c>
      <c r="K22" s="111"/>
      <c r="L22" s="173"/>
      <c r="M22" s="111">
        <f t="shared" si="2"/>
        <v>0</v>
      </c>
      <c r="N22" s="180"/>
    </row>
    <row r="23" spans="1:14" x14ac:dyDescent="0.25">
      <c r="A23" s="54"/>
      <c r="B23" s="86"/>
      <c r="C23" s="86"/>
      <c r="D23" s="86"/>
      <c r="E23" s="86"/>
      <c r="F23" s="111"/>
      <c r="G23" s="112"/>
      <c r="H23" s="104">
        <f t="shared" si="0"/>
        <v>0</v>
      </c>
      <c r="I23" s="79"/>
      <c r="J23" s="104">
        <f t="shared" si="1"/>
        <v>0</v>
      </c>
      <c r="K23" s="111"/>
      <c r="L23" s="173"/>
      <c r="M23" s="111">
        <f t="shared" si="2"/>
        <v>0</v>
      </c>
      <c r="N23" s="180"/>
    </row>
    <row r="24" spans="1:14" x14ac:dyDescent="0.25">
      <c r="A24" s="54"/>
      <c r="B24" s="86"/>
      <c r="C24" s="86"/>
      <c r="D24" s="86"/>
      <c r="E24" s="86"/>
      <c r="F24" s="111"/>
      <c r="G24" s="112"/>
      <c r="H24" s="104">
        <f t="shared" si="0"/>
        <v>0</v>
      </c>
      <c r="I24" s="79"/>
      <c r="J24" s="104">
        <f t="shared" si="1"/>
        <v>0</v>
      </c>
      <c r="K24" s="111"/>
      <c r="L24" s="173"/>
      <c r="M24" s="111">
        <f t="shared" si="2"/>
        <v>0</v>
      </c>
      <c r="N24" s="180"/>
    </row>
    <row r="25" spans="1:14" x14ac:dyDescent="0.25">
      <c r="A25" s="54"/>
      <c r="B25" s="86"/>
      <c r="C25" s="86"/>
      <c r="D25" s="86"/>
      <c r="E25" s="86"/>
      <c r="F25" s="111"/>
      <c r="G25" s="112"/>
      <c r="H25" s="104">
        <f t="shared" si="0"/>
        <v>0</v>
      </c>
      <c r="I25" s="79"/>
      <c r="J25" s="104">
        <f t="shared" si="1"/>
        <v>0</v>
      </c>
      <c r="K25" s="111"/>
      <c r="L25" s="173"/>
      <c r="M25" s="111">
        <f t="shared" si="2"/>
        <v>0</v>
      </c>
      <c r="N25" s="180"/>
    </row>
    <row r="26" spans="1:14" x14ac:dyDescent="0.25">
      <c r="A26" s="54"/>
      <c r="B26" s="86"/>
      <c r="C26" s="86"/>
      <c r="D26" s="86"/>
      <c r="E26" s="86"/>
      <c r="F26" s="111"/>
      <c r="G26" s="112"/>
      <c r="H26" s="104">
        <f t="shared" si="0"/>
        <v>0</v>
      </c>
      <c r="I26" s="79"/>
      <c r="J26" s="104">
        <f t="shared" si="1"/>
        <v>0</v>
      </c>
      <c r="K26" s="111"/>
      <c r="L26" s="173"/>
      <c r="M26" s="111">
        <f t="shared" si="2"/>
        <v>0</v>
      </c>
      <c r="N26" s="180"/>
    </row>
    <row r="27" spans="1:14" x14ac:dyDescent="0.25">
      <c r="A27" s="54"/>
      <c r="B27" s="86"/>
      <c r="C27" s="86"/>
      <c r="D27" s="86"/>
      <c r="E27" s="86"/>
      <c r="F27" s="111"/>
      <c r="G27" s="112"/>
      <c r="H27" s="104">
        <f t="shared" si="0"/>
        <v>0</v>
      </c>
      <c r="I27" s="79"/>
      <c r="J27" s="104">
        <f t="shared" si="1"/>
        <v>0</v>
      </c>
      <c r="K27" s="111"/>
      <c r="L27" s="173"/>
      <c r="M27" s="111">
        <f t="shared" si="2"/>
        <v>0</v>
      </c>
      <c r="N27" s="180"/>
    </row>
    <row r="28" spans="1:14" x14ac:dyDescent="0.25">
      <c r="A28" s="54"/>
      <c r="B28" s="86"/>
      <c r="C28" s="86"/>
      <c r="D28" s="86"/>
      <c r="E28" s="86"/>
      <c r="F28" s="111"/>
      <c r="G28" s="112"/>
      <c r="H28" s="104">
        <f t="shared" si="0"/>
        <v>0</v>
      </c>
      <c r="I28" s="79"/>
      <c r="J28" s="104">
        <f t="shared" si="1"/>
        <v>0</v>
      </c>
      <c r="K28" s="111"/>
      <c r="L28" s="173"/>
      <c r="M28" s="111">
        <f t="shared" si="2"/>
        <v>0</v>
      </c>
      <c r="N28" s="180"/>
    </row>
    <row r="29" spans="1:14" x14ac:dyDescent="0.25">
      <c r="A29" s="54"/>
      <c r="B29" s="86"/>
      <c r="C29" s="86"/>
      <c r="D29" s="86"/>
      <c r="E29" s="86"/>
      <c r="F29" s="111"/>
      <c r="G29" s="112"/>
      <c r="H29" s="104">
        <f t="shared" si="0"/>
        <v>0</v>
      </c>
      <c r="I29" s="79"/>
      <c r="J29" s="104">
        <f t="shared" si="1"/>
        <v>0</v>
      </c>
      <c r="K29" s="111"/>
      <c r="L29" s="173"/>
      <c r="M29" s="111">
        <f t="shared" si="2"/>
        <v>0</v>
      </c>
      <c r="N29" s="180"/>
    </row>
    <row r="30" spans="1:14" x14ac:dyDescent="0.25">
      <c r="A30" s="54"/>
      <c r="B30" s="86"/>
      <c r="C30" s="86"/>
      <c r="D30" s="86"/>
      <c r="E30" s="86"/>
      <c r="F30" s="111"/>
      <c r="G30" s="112"/>
      <c r="H30" s="104">
        <f t="shared" si="0"/>
        <v>0</v>
      </c>
      <c r="I30" s="79"/>
      <c r="J30" s="104">
        <f t="shared" si="1"/>
        <v>0</v>
      </c>
      <c r="K30" s="111"/>
      <c r="L30" s="173"/>
      <c r="M30" s="111">
        <f t="shared" si="2"/>
        <v>0</v>
      </c>
      <c r="N30" s="180"/>
    </row>
    <row r="31" spans="1:14" x14ac:dyDescent="0.25">
      <c r="A31" s="54"/>
      <c r="B31" s="86"/>
      <c r="C31" s="86"/>
      <c r="D31" s="86"/>
      <c r="E31" s="86"/>
      <c r="F31" s="111"/>
      <c r="G31" s="112"/>
      <c r="H31" s="104">
        <f t="shared" si="0"/>
        <v>0</v>
      </c>
      <c r="I31" s="79"/>
      <c r="J31" s="104">
        <f t="shared" si="1"/>
        <v>0</v>
      </c>
      <c r="K31" s="111"/>
      <c r="L31" s="173"/>
      <c r="M31" s="111">
        <f t="shared" si="2"/>
        <v>0</v>
      </c>
      <c r="N31" s="180"/>
    </row>
    <row r="32" spans="1:14" x14ac:dyDescent="0.25">
      <c r="A32" s="54"/>
      <c r="B32" s="86"/>
      <c r="C32" s="86"/>
      <c r="D32" s="86"/>
      <c r="E32" s="86"/>
      <c r="F32" s="111"/>
      <c r="G32" s="112"/>
      <c r="H32" s="104">
        <f t="shared" si="0"/>
        <v>0</v>
      </c>
      <c r="I32" s="79"/>
      <c r="J32" s="104">
        <f t="shared" si="1"/>
        <v>0</v>
      </c>
      <c r="K32" s="111"/>
      <c r="L32" s="173"/>
      <c r="M32" s="111">
        <f t="shared" si="2"/>
        <v>0</v>
      </c>
      <c r="N32" s="180"/>
    </row>
    <row r="33" spans="1:14" x14ac:dyDescent="0.25">
      <c r="A33" s="54"/>
      <c r="B33" s="86"/>
      <c r="C33" s="86"/>
      <c r="D33" s="86"/>
      <c r="E33" s="86"/>
      <c r="F33" s="111"/>
      <c r="G33" s="112"/>
      <c r="H33" s="104">
        <f t="shared" si="0"/>
        <v>0</v>
      </c>
      <c r="I33" s="79"/>
      <c r="J33" s="104">
        <f t="shared" si="1"/>
        <v>0</v>
      </c>
      <c r="K33" s="111"/>
      <c r="L33" s="173"/>
      <c r="M33" s="111">
        <f t="shared" si="2"/>
        <v>0</v>
      </c>
      <c r="N33" s="180"/>
    </row>
    <row r="34" spans="1:14" x14ac:dyDescent="0.25">
      <c r="A34" s="54"/>
      <c r="B34" s="86"/>
      <c r="C34" s="86"/>
      <c r="D34" s="86"/>
      <c r="E34" s="86"/>
      <c r="F34" s="111"/>
      <c r="G34" s="112"/>
      <c r="H34" s="104">
        <f t="shared" si="0"/>
        <v>0</v>
      </c>
      <c r="I34" s="79"/>
      <c r="J34" s="104">
        <f t="shared" si="1"/>
        <v>0</v>
      </c>
      <c r="K34" s="111"/>
      <c r="L34" s="173"/>
      <c r="M34" s="111">
        <f t="shared" si="2"/>
        <v>0</v>
      </c>
      <c r="N34" s="180"/>
    </row>
    <row r="35" spans="1:14" x14ac:dyDescent="0.25">
      <c r="A35" s="54"/>
      <c r="B35" s="86"/>
      <c r="C35" s="86"/>
      <c r="D35" s="86"/>
      <c r="E35" s="86"/>
      <c r="F35" s="111"/>
      <c r="G35" s="112"/>
      <c r="H35" s="104">
        <f t="shared" si="0"/>
        <v>0</v>
      </c>
      <c r="I35" s="79"/>
      <c r="J35" s="104">
        <f t="shared" si="1"/>
        <v>0</v>
      </c>
      <c r="K35" s="111"/>
      <c r="L35" s="173"/>
      <c r="M35" s="111">
        <f t="shared" si="2"/>
        <v>0</v>
      </c>
      <c r="N35" s="180"/>
    </row>
    <row r="36" spans="1:14" x14ac:dyDescent="0.25">
      <c r="A36" s="54"/>
      <c r="B36" s="86"/>
      <c r="C36" s="86"/>
      <c r="D36" s="86"/>
      <c r="E36" s="86"/>
      <c r="F36" s="111"/>
      <c r="G36" s="112"/>
      <c r="H36" s="104">
        <f t="shared" si="0"/>
        <v>0</v>
      </c>
      <c r="I36" s="79"/>
      <c r="J36" s="104">
        <f t="shared" si="1"/>
        <v>0</v>
      </c>
      <c r="K36" s="111"/>
      <c r="L36" s="173"/>
      <c r="M36" s="111">
        <f t="shared" si="2"/>
        <v>0</v>
      </c>
      <c r="N36" s="180"/>
    </row>
    <row r="37" spans="1:14" x14ac:dyDescent="0.25">
      <c r="A37" s="54"/>
      <c r="B37" s="86"/>
      <c r="C37" s="86"/>
      <c r="D37" s="86"/>
      <c r="E37" s="86"/>
      <c r="F37" s="111"/>
      <c r="G37" s="112"/>
      <c r="H37" s="104">
        <f t="shared" si="0"/>
        <v>0</v>
      </c>
      <c r="I37" s="79"/>
      <c r="J37" s="104">
        <f t="shared" si="1"/>
        <v>0</v>
      </c>
      <c r="K37" s="111"/>
      <c r="L37" s="173"/>
      <c r="M37" s="111">
        <f t="shared" si="2"/>
        <v>0</v>
      </c>
      <c r="N37" s="180"/>
    </row>
    <row r="38" spans="1:14" x14ac:dyDescent="0.25">
      <c r="A38" s="54"/>
      <c r="B38" s="86"/>
      <c r="C38" s="86"/>
      <c r="D38" s="86"/>
      <c r="E38" s="86"/>
      <c r="F38" s="111"/>
      <c r="G38" s="112"/>
      <c r="H38" s="104">
        <f t="shared" si="0"/>
        <v>0</v>
      </c>
      <c r="I38" s="79"/>
      <c r="J38" s="104">
        <f t="shared" si="1"/>
        <v>0</v>
      </c>
      <c r="K38" s="111"/>
      <c r="L38" s="173"/>
      <c r="M38" s="111">
        <f t="shared" si="2"/>
        <v>0</v>
      </c>
      <c r="N38" s="180"/>
    </row>
    <row r="39" spans="1:14" x14ac:dyDescent="0.25">
      <c r="A39" s="54"/>
      <c r="B39" s="86"/>
      <c r="C39" s="86"/>
      <c r="D39" s="86"/>
      <c r="E39" s="86"/>
      <c r="F39" s="111"/>
      <c r="G39" s="112"/>
      <c r="H39" s="104">
        <f t="shared" si="0"/>
        <v>0</v>
      </c>
      <c r="I39" s="79"/>
      <c r="J39" s="104">
        <f t="shared" si="1"/>
        <v>0</v>
      </c>
      <c r="K39" s="111"/>
      <c r="L39" s="173"/>
      <c r="M39" s="111">
        <f t="shared" si="2"/>
        <v>0</v>
      </c>
      <c r="N39" s="180"/>
    </row>
    <row r="40" spans="1:14" x14ac:dyDescent="0.25">
      <c r="A40" s="54"/>
      <c r="B40" s="86"/>
      <c r="C40" s="86"/>
      <c r="D40" s="86"/>
      <c r="E40" s="86"/>
      <c r="F40" s="111"/>
      <c r="G40" s="112"/>
      <c r="H40" s="104">
        <f t="shared" si="0"/>
        <v>0</v>
      </c>
      <c r="I40" s="79"/>
      <c r="J40" s="104">
        <f t="shared" si="1"/>
        <v>0</v>
      </c>
      <c r="K40" s="111"/>
      <c r="L40" s="173"/>
      <c r="M40" s="111">
        <f t="shared" si="2"/>
        <v>0</v>
      </c>
      <c r="N40" s="180"/>
    </row>
    <row r="41" spans="1:14" x14ac:dyDescent="0.25">
      <c r="A41" s="54"/>
      <c r="B41" s="86"/>
      <c r="C41" s="86"/>
      <c r="D41" s="86"/>
      <c r="E41" s="86"/>
      <c r="F41" s="111"/>
      <c r="G41" s="112"/>
      <c r="H41" s="104">
        <f t="shared" si="0"/>
        <v>0</v>
      </c>
      <c r="I41" s="79"/>
      <c r="J41" s="104">
        <f t="shared" si="1"/>
        <v>0</v>
      </c>
      <c r="K41" s="111"/>
      <c r="L41" s="173"/>
      <c r="M41" s="111">
        <f t="shared" si="2"/>
        <v>0</v>
      </c>
      <c r="N41" s="180"/>
    </row>
    <row r="42" spans="1:14" x14ac:dyDescent="0.25">
      <c r="A42" s="54"/>
      <c r="B42" s="86"/>
      <c r="C42" s="86"/>
      <c r="D42" s="86"/>
      <c r="E42" s="86"/>
      <c r="F42" s="111"/>
      <c r="G42" s="112"/>
      <c r="H42" s="104">
        <f t="shared" si="0"/>
        <v>0</v>
      </c>
      <c r="I42" s="79"/>
      <c r="J42" s="104">
        <f t="shared" si="1"/>
        <v>0</v>
      </c>
      <c r="K42" s="111"/>
      <c r="L42" s="173"/>
      <c r="M42" s="111">
        <f t="shared" si="2"/>
        <v>0</v>
      </c>
      <c r="N42" s="180"/>
    </row>
    <row r="43" spans="1:14" x14ac:dyDescent="0.25">
      <c r="A43" s="54"/>
      <c r="B43" s="86"/>
      <c r="C43" s="86"/>
      <c r="D43" s="86"/>
      <c r="E43" s="86"/>
      <c r="F43" s="111"/>
      <c r="G43" s="112"/>
      <c r="H43" s="104">
        <f t="shared" si="0"/>
        <v>0</v>
      </c>
      <c r="I43" s="79"/>
      <c r="J43" s="104">
        <f t="shared" si="1"/>
        <v>0</v>
      </c>
      <c r="K43" s="111"/>
      <c r="L43" s="173"/>
      <c r="M43" s="111">
        <f t="shared" si="2"/>
        <v>0</v>
      </c>
      <c r="N43" s="180"/>
    </row>
    <row r="44" spans="1:14" x14ac:dyDescent="0.25">
      <c r="A44" s="54"/>
      <c r="B44" s="86"/>
      <c r="C44" s="86"/>
      <c r="D44" s="86"/>
      <c r="E44" s="86"/>
      <c r="F44" s="111"/>
      <c r="G44" s="112"/>
      <c r="H44" s="104">
        <f t="shared" si="0"/>
        <v>0</v>
      </c>
      <c r="I44" s="79"/>
      <c r="J44" s="104">
        <f t="shared" si="1"/>
        <v>0</v>
      </c>
      <c r="K44" s="111"/>
      <c r="L44" s="173"/>
      <c r="M44" s="111">
        <f t="shared" si="2"/>
        <v>0</v>
      </c>
      <c r="N44" s="180"/>
    </row>
    <row r="45" spans="1:14" x14ac:dyDescent="0.25">
      <c r="A45" s="54"/>
      <c r="B45" s="86"/>
      <c r="C45" s="86"/>
      <c r="D45" s="86"/>
      <c r="E45" s="86"/>
      <c r="F45" s="111"/>
      <c r="G45" s="112"/>
      <c r="H45" s="104">
        <f t="shared" si="0"/>
        <v>0</v>
      </c>
      <c r="I45" s="79"/>
      <c r="J45" s="104">
        <f t="shared" si="1"/>
        <v>0</v>
      </c>
      <c r="K45" s="111"/>
      <c r="L45" s="173"/>
      <c r="M45" s="111">
        <f t="shared" si="2"/>
        <v>0</v>
      </c>
      <c r="N45" s="180"/>
    </row>
    <row r="46" spans="1:14" x14ac:dyDescent="0.25">
      <c r="A46" s="54"/>
      <c r="B46" s="86"/>
      <c r="C46" s="86"/>
      <c r="D46" s="86"/>
      <c r="E46" s="86"/>
      <c r="F46" s="111"/>
      <c r="G46" s="112"/>
      <c r="H46" s="104">
        <f t="shared" si="0"/>
        <v>0</v>
      </c>
      <c r="I46" s="79"/>
      <c r="J46" s="104">
        <f t="shared" si="1"/>
        <v>0</v>
      </c>
      <c r="K46" s="111"/>
      <c r="L46" s="173"/>
      <c r="M46" s="111">
        <f t="shared" si="2"/>
        <v>0</v>
      </c>
      <c r="N46" s="180"/>
    </row>
    <row r="47" spans="1:14" x14ac:dyDescent="0.25">
      <c r="A47" s="54"/>
      <c r="B47" s="86"/>
      <c r="C47" s="86"/>
      <c r="D47" s="86"/>
      <c r="E47" s="86"/>
      <c r="F47" s="111"/>
      <c r="G47" s="112"/>
      <c r="H47" s="104">
        <f t="shared" si="0"/>
        <v>0</v>
      </c>
      <c r="I47" s="79"/>
      <c r="J47" s="104">
        <f t="shared" si="1"/>
        <v>0</v>
      </c>
      <c r="K47" s="111"/>
      <c r="L47" s="173"/>
      <c r="M47" s="111">
        <f t="shared" si="2"/>
        <v>0</v>
      </c>
      <c r="N47" s="180"/>
    </row>
    <row r="48" spans="1:14" x14ac:dyDescent="0.25">
      <c r="A48" s="54"/>
      <c r="B48" s="86"/>
      <c r="C48" s="86"/>
      <c r="D48" s="86"/>
      <c r="E48" s="86"/>
      <c r="F48" s="111"/>
      <c r="G48" s="112"/>
      <c r="H48" s="104">
        <f t="shared" si="0"/>
        <v>0</v>
      </c>
      <c r="I48" s="79"/>
      <c r="J48" s="104">
        <f t="shared" si="1"/>
        <v>0</v>
      </c>
      <c r="K48" s="111"/>
      <c r="L48" s="173"/>
      <c r="M48" s="111">
        <f t="shared" si="2"/>
        <v>0</v>
      </c>
      <c r="N48" s="180"/>
    </row>
    <row r="49" spans="1:14" x14ac:dyDescent="0.25">
      <c r="A49" s="54"/>
      <c r="B49" s="86"/>
      <c r="C49" s="86"/>
      <c r="D49" s="86"/>
      <c r="E49" s="86"/>
      <c r="F49" s="111"/>
      <c r="G49" s="112"/>
      <c r="H49" s="104">
        <f t="shared" si="0"/>
        <v>0</v>
      </c>
      <c r="I49" s="79"/>
      <c r="J49" s="104">
        <f t="shared" si="1"/>
        <v>0</v>
      </c>
      <c r="K49" s="111"/>
      <c r="L49" s="173"/>
      <c r="M49" s="111">
        <f t="shared" si="2"/>
        <v>0</v>
      </c>
      <c r="N49" s="180"/>
    </row>
    <row r="52" spans="1:14" x14ac:dyDescent="0.25">
      <c r="A52" s="87"/>
      <c r="B52" s="87"/>
      <c r="C52" s="87"/>
      <c r="D52" s="87"/>
      <c r="E52" s="87"/>
      <c r="F52" s="118"/>
      <c r="G52"/>
      <c r="H52"/>
      <c r="I52"/>
      <c r="J52"/>
    </row>
    <row r="53" spans="1:14" x14ac:dyDescent="0.25">
      <c r="A53" s="87"/>
      <c r="B53" s="87"/>
      <c r="C53" s="87"/>
      <c r="D53" s="87"/>
      <c r="E53" s="87"/>
      <c r="F53" s="118"/>
      <c r="G53"/>
      <c r="H53"/>
      <c r="I53"/>
      <c r="J53"/>
    </row>
    <row r="54" spans="1:14" x14ac:dyDescent="0.25">
      <c r="A54" s="87"/>
      <c r="B54" s="87"/>
      <c r="C54" s="87"/>
      <c r="D54" s="87"/>
      <c r="E54" s="87"/>
      <c r="F54" s="118"/>
      <c r="G54"/>
      <c r="H54"/>
      <c r="I54"/>
      <c r="J54"/>
    </row>
    <row r="56" spans="1:14" x14ac:dyDescent="0.25">
      <c r="H56"/>
      <c r="K56" s="114"/>
      <c r="L56" s="113" t="s">
        <v>43</v>
      </c>
    </row>
    <row r="57" spans="1:14" s="87" customFormat="1" x14ac:dyDescent="0.25">
      <c r="H57"/>
      <c r="K57" s="119" t="str">
        <f>+Adatérvényesítések!$O2</f>
        <v>Alapkutatás, technológia-validáció</v>
      </c>
      <c r="L57" s="114">
        <f>SUMIF($D$6:$D$49,$K57,$M$6:$M$49)</f>
        <v>0</v>
      </c>
    </row>
    <row r="58" spans="1:14" x14ac:dyDescent="0.25">
      <c r="H58"/>
      <c r="K58" s="119" t="str">
        <f>+Adatérvényesítések!$O3</f>
        <v>Infrastruktúra-használat</v>
      </c>
      <c r="L58" s="114">
        <f t="shared" ref="L58:L61" si="3">SUMIF($D$6:$D$49,$K58,$M$6:$M$49)</f>
        <v>0</v>
      </c>
    </row>
    <row r="59" spans="1:14" ht="30" x14ac:dyDescent="0.25">
      <c r="H59"/>
      <c r="K59" s="119" t="str">
        <f>+Adatérvényesítések!$O4</f>
        <v>Tudás- és kapcsolatbővítés érdekében rendezvényeken való részvétel költségei</v>
      </c>
      <c r="L59" s="114">
        <f t="shared" si="3"/>
        <v>0</v>
      </c>
    </row>
    <row r="60" spans="1:14" x14ac:dyDescent="0.25">
      <c r="H60"/>
      <c r="K60" s="119" t="str">
        <f>+Adatérvényesítések!$O5</f>
        <v>Kommunikációs költségek</v>
      </c>
      <c r="L60" s="114">
        <f t="shared" si="3"/>
        <v>0</v>
      </c>
    </row>
    <row r="61" spans="1:14" ht="30" x14ac:dyDescent="0.25">
      <c r="H61"/>
      <c r="K61" s="119" t="str">
        <f>+Adatérvényesítések!$O6</f>
        <v>Szellemitulajdon-védelmi és újdonságkutatási tevékenység</v>
      </c>
      <c r="L61" s="114">
        <f t="shared" si="3"/>
        <v>0</v>
      </c>
    </row>
    <row r="62" spans="1:14" x14ac:dyDescent="0.25">
      <c r="H62"/>
      <c r="K62"/>
      <c r="L62"/>
    </row>
  </sheetData>
  <sheetProtection algorithmName="SHA-512" hashValue="lzkLge2mTMvLXUN27sGLITmF+TJT6y34c+8BpqugB5iWPx2nN75I9omQCq+j3MLYGcfTAUzRfz/OKW1kEdApkw==" saltValue="IYSKB3m4MlY92cIv3pyqzg==" spinCount="100000" sheet="1" formatColumns="0"/>
  <mergeCells count="3">
    <mergeCell ref="A1:N1"/>
    <mergeCell ref="B2:N2"/>
    <mergeCell ref="B3:N3"/>
  </mergeCells>
  <conditionalFormatting sqref="A6:G49">
    <cfRule type="containsBlanks" dxfId="30" priority="4">
      <formula>LEN(TRIM(A6))=0</formula>
    </cfRule>
  </conditionalFormatting>
  <conditionalFormatting sqref="H6:H49">
    <cfRule type="cellIs" dxfId="29" priority="6" operator="equal">
      <formula>0</formula>
    </cfRule>
  </conditionalFormatting>
  <conditionalFormatting sqref="I6:I49">
    <cfRule type="containsBlanks" dxfId="28" priority="7">
      <formula>LEN(TRIM(I6))=0</formula>
    </cfRule>
  </conditionalFormatting>
  <conditionalFormatting sqref="J6:J49">
    <cfRule type="cellIs" dxfId="27" priority="3" operator="equal">
      <formula>0</formula>
    </cfRule>
  </conditionalFormatting>
  <conditionalFormatting sqref="K6:N49">
    <cfRule type="containsBlanks" dxfId="26" priority="1">
      <formula>LEN(TRIM(K6))=0</formula>
    </cfRule>
  </conditionalFormatting>
  <printOptions horizontalCentered="1"/>
  <pageMargins left="0.51181102362204722" right="0.51181102362204722" top="1.1811023622047245" bottom="1.1811023622047245" header="0.31496062992125984" footer="0.31496062992125984"/>
  <pageSetup paperSize="9" scale="38" orientation="landscape" r:id="rId1"/>
  <headerFooter>
    <oddHeader>&amp;L&amp;G&amp;R&amp;G</oddHeader>
    <oddFooter>&amp;R&amp;G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Adatérvényesítések!$G$2:$G$3</xm:f>
          </x14:formula1>
          <xm:sqref>E50:E54</xm:sqref>
        </x14:dataValidation>
        <x14:dataValidation type="list" allowBlank="1" showInputMessage="1" showErrorMessage="1">
          <x14:formula1>
            <xm:f>Adatérvényesítések!$C$2:$C$26</xm:f>
          </x14:formula1>
          <xm:sqref>C6:C54 D50:D54</xm:sqref>
        </x14:dataValidation>
        <x14:dataValidation type="list" allowBlank="1" showInputMessage="1" showErrorMessage="1">
          <x14:formula1>
            <xm:f>Adatérvényesítések!$A$2:$A$6</xm:f>
          </x14:formula1>
          <xm:sqref>B6:B54</xm:sqref>
        </x14:dataValidation>
        <x14:dataValidation type="list" allowBlank="1" showInputMessage="1" showErrorMessage="1">
          <x14:formula1>
            <xm:f>Adatérvényesítések!$G$9</xm:f>
          </x14:formula1>
          <xm:sqref>E6:E49</xm:sqref>
        </x14:dataValidation>
        <x14:dataValidation type="list" allowBlank="1" showInputMessage="1" showErrorMessage="1">
          <x14:formula1>
            <xm:f>Adatérvényesítések!$M$2:$M$5</xm:f>
          </x14:formula1>
          <xm:sqref>I6:I51</xm:sqref>
        </x14:dataValidation>
        <x14:dataValidation type="list" allowBlank="1" showInputMessage="1" showErrorMessage="1">
          <x14:formula1>
            <xm:f>Adatérvényesítések!$O$2:$O$7</xm:f>
          </x14:formula1>
          <xm:sqref>D6:D49</xm:sqref>
        </x14:dataValidation>
        <x14:dataValidation type="list" allowBlank="1" showInputMessage="1" showErrorMessage="1">
          <x14:formula1>
            <xm:f>Adatérvényesítések!$S$2:$S$4</xm:f>
          </x14:formula1>
          <xm:sqref>L6:L49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pageSetUpPr fitToPage="1"/>
  </sheetPr>
  <dimension ref="A1:J57"/>
  <sheetViews>
    <sheetView topLeftCell="B1" zoomScaleNormal="100" workbookViewId="0">
      <selection activeCell="J4" sqref="J1:J1048576"/>
    </sheetView>
  </sheetViews>
  <sheetFormatPr defaultColWidth="8.85546875" defaultRowHeight="15" x14ac:dyDescent="0.25"/>
  <cols>
    <col min="1" max="1" width="55.42578125" style="10" customWidth="1"/>
    <col min="2" max="2" width="74.140625" style="10" bestFit="1" customWidth="1"/>
    <col min="3" max="3" width="16.140625" style="10" bestFit="1" customWidth="1"/>
    <col min="4" max="4" width="16.140625" style="10" customWidth="1"/>
    <col min="5" max="5" width="14.42578125" style="10" bestFit="1" customWidth="1"/>
    <col min="6" max="6" width="15.42578125" style="10" bestFit="1" customWidth="1"/>
    <col min="7" max="7" width="15.42578125" style="10" customWidth="1"/>
    <col min="8" max="8" width="14.42578125" style="10" bestFit="1" customWidth="1"/>
    <col min="9" max="9" width="15.42578125" style="10" bestFit="1" customWidth="1"/>
    <col min="10" max="10" width="34.140625" style="87" customWidth="1"/>
    <col min="11" max="16384" width="8.85546875" style="10"/>
  </cols>
  <sheetData>
    <row r="1" spans="1:10" ht="30" customHeight="1" x14ac:dyDescent="0.25">
      <c r="A1" s="212" t="s">
        <v>35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 ht="17.25" customHeight="1" x14ac:dyDescent="0.25">
      <c r="A2" s="51" t="s">
        <v>9</v>
      </c>
      <c r="B2" s="214">
        <f>+Projektadatok!B2</f>
        <v>0</v>
      </c>
      <c r="C2" s="215"/>
      <c r="D2" s="215"/>
      <c r="E2" s="215"/>
      <c r="F2" s="215"/>
      <c r="G2" s="215"/>
      <c r="H2" s="215"/>
      <c r="I2" s="215"/>
      <c r="J2" s="215"/>
    </row>
    <row r="3" spans="1:10" ht="17.25" customHeight="1" x14ac:dyDescent="0.25">
      <c r="A3" s="51" t="s">
        <v>10</v>
      </c>
      <c r="B3" s="214">
        <f>+Projektadatok!B3</f>
        <v>0</v>
      </c>
      <c r="C3" s="215"/>
      <c r="D3" s="215"/>
      <c r="E3" s="215"/>
      <c r="F3" s="215"/>
      <c r="G3" s="215"/>
      <c r="H3" s="215"/>
      <c r="I3" s="215"/>
      <c r="J3" s="215"/>
    </row>
    <row r="4" spans="1:10" x14ac:dyDescent="0.25">
      <c r="A4" s="115"/>
      <c r="B4" s="115"/>
      <c r="C4" s="115"/>
      <c r="D4" s="115"/>
      <c r="E4" s="116"/>
      <c r="F4" s="117"/>
      <c r="G4" s="117"/>
      <c r="H4" s="117"/>
      <c r="I4" s="117"/>
    </row>
    <row r="5" spans="1:10" s="100" customFormat="1" ht="30" x14ac:dyDescent="0.25">
      <c r="A5" s="56" t="s">
        <v>45</v>
      </c>
      <c r="B5" s="56" t="s">
        <v>37</v>
      </c>
      <c r="C5" s="56" t="s">
        <v>38</v>
      </c>
      <c r="D5" s="56" t="s">
        <v>158</v>
      </c>
      <c r="E5" s="76" t="s">
        <v>40</v>
      </c>
      <c r="F5" s="77" t="s">
        <v>41</v>
      </c>
      <c r="G5" s="58" t="s">
        <v>147</v>
      </c>
      <c r="H5" s="77" t="s">
        <v>111</v>
      </c>
      <c r="I5" s="77" t="s">
        <v>43</v>
      </c>
      <c r="J5" s="172" t="s">
        <v>201</v>
      </c>
    </row>
    <row r="6" spans="1:10" x14ac:dyDescent="0.25">
      <c r="A6" s="54"/>
      <c r="B6" s="86"/>
      <c r="C6" s="110"/>
      <c r="D6" s="110"/>
      <c r="E6" s="111"/>
      <c r="F6" s="112"/>
      <c r="G6" s="104">
        <f>+E6*F6</f>
        <v>0</v>
      </c>
      <c r="H6" s="79"/>
      <c r="I6" s="104">
        <f>G6+(G6*H6)</f>
        <v>0</v>
      </c>
      <c r="J6" s="180"/>
    </row>
    <row r="7" spans="1:10" x14ac:dyDescent="0.25">
      <c r="A7" s="54"/>
      <c r="B7" s="86"/>
      <c r="C7" s="110"/>
      <c r="D7" s="110"/>
      <c r="E7" s="111"/>
      <c r="F7" s="112"/>
      <c r="G7" s="104">
        <f t="shared" ref="G7:G49" si="0">+E7*F7</f>
        <v>0</v>
      </c>
      <c r="H7" s="79"/>
      <c r="I7" s="104">
        <f t="shared" ref="I7:I49" si="1">G7+(G7*H7)</f>
        <v>0</v>
      </c>
      <c r="J7" s="180"/>
    </row>
    <row r="8" spans="1:10" x14ac:dyDescent="0.25">
      <c r="A8" s="54"/>
      <c r="B8" s="86"/>
      <c r="C8" s="110"/>
      <c r="D8" s="110"/>
      <c r="E8" s="111"/>
      <c r="F8" s="112"/>
      <c r="G8" s="104">
        <f t="shared" si="0"/>
        <v>0</v>
      </c>
      <c r="H8" s="79"/>
      <c r="I8" s="104">
        <f t="shared" si="1"/>
        <v>0</v>
      </c>
      <c r="J8" s="180"/>
    </row>
    <row r="9" spans="1:10" x14ac:dyDescent="0.25">
      <c r="A9" s="54"/>
      <c r="B9" s="54"/>
      <c r="C9" s="54"/>
      <c r="D9" s="54"/>
      <c r="E9" s="111"/>
      <c r="F9" s="112"/>
      <c r="G9" s="104">
        <f t="shared" si="0"/>
        <v>0</v>
      </c>
      <c r="H9" s="79"/>
      <c r="I9" s="104">
        <f t="shared" si="1"/>
        <v>0</v>
      </c>
      <c r="J9" s="180"/>
    </row>
    <row r="10" spans="1:10" x14ac:dyDescent="0.25">
      <c r="A10" s="54"/>
      <c r="B10" s="86"/>
      <c r="C10" s="86"/>
      <c r="D10" s="86"/>
      <c r="E10" s="111"/>
      <c r="F10" s="112"/>
      <c r="G10" s="104">
        <f t="shared" si="0"/>
        <v>0</v>
      </c>
      <c r="H10" s="79"/>
      <c r="I10" s="104">
        <f t="shared" si="1"/>
        <v>0</v>
      </c>
      <c r="J10" s="180"/>
    </row>
    <row r="11" spans="1:10" x14ac:dyDescent="0.25">
      <c r="A11" s="54"/>
      <c r="B11" s="86"/>
      <c r="C11" s="86"/>
      <c r="D11" s="86"/>
      <c r="E11" s="111"/>
      <c r="F11" s="112"/>
      <c r="G11" s="104">
        <f t="shared" si="0"/>
        <v>0</v>
      </c>
      <c r="H11" s="79"/>
      <c r="I11" s="104">
        <f t="shared" si="1"/>
        <v>0</v>
      </c>
      <c r="J11" s="180"/>
    </row>
    <row r="12" spans="1:10" x14ac:dyDescent="0.25">
      <c r="A12" s="54"/>
      <c r="B12" s="86"/>
      <c r="C12" s="86"/>
      <c r="D12" s="86"/>
      <c r="E12" s="111"/>
      <c r="F12" s="112"/>
      <c r="G12" s="104">
        <f t="shared" si="0"/>
        <v>0</v>
      </c>
      <c r="H12" s="79"/>
      <c r="I12" s="104">
        <f t="shared" si="1"/>
        <v>0</v>
      </c>
      <c r="J12" s="180"/>
    </row>
    <row r="13" spans="1:10" x14ac:dyDescent="0.25">
      <c r="A13" s="54"/>
      <c r="B13" s="86"/>
      <c r="C13" s="86"/>
      <c r="D13" s="86"/>
      <c r="E13" s="111"/>
      <c r="F13" s="112"/>
      <c r="G13" s="104">
        <f t="shared" si="0"/>
        <v>0</v>
      </c>
      <c r="H13" s="79"/>
      <c r="I13" s="104">
        <f t="shared" si="1"/>
        <v>0</v>
      </c>
      <c r="J13" s="180"/>
    </row>
    <row r="14" spans="1:10" x14ac:dyDescent="0.25">
      <c r="A14" s="54"/>
      <c r="B14" s="86"/>
      <c r="C14" s="86"/>
      <c r="D14" s="86"/>
      <c r="E14" s="111"/>
      <c r="F14" s="112"/>
      <c r="G14" s="104">
        <f t="shared" si="0"/>
        <v>0</v>
      </c>
      <c r="H14" s="79"/>
      <c r="I14" s="104">
        <f t="shared" si="1"/>
        <v>0</v>
      </c>
      <c r="J14" s="180"/>
    </row>
    <row r="15" spans="1:10" x14ac:dyDescent="0.25">
      <c r="A15" s="54"/>
      <c r="B15" s="86"/>
      <c r="C15" s="86"/>
      <c r="D15" s="86"/>
      <c r="E15" s="111"/>
      <c r="F15" s="112"/>
      <c r="G15" s="104">
        <f t="shared" si="0"/>
        <v>0</v>
      </c>
      <c r="H15" s="79"/>
      <c r="I15" s="104">
        <f t="shared" si="1"/>
        <v>0</v>
      </c>
      <c r="J15" s="180"/>
    </row>
    <row r="16" spans="1:10" x14ac:dyDescent="0.25">
      <c r="A16" s="54"/>
      <c r="B16" s="86"/>
      <c r="C16" s="86"/>
      <c r="D16" s="86"/>
      <c r="E16" s="111"/>
      <c r="F16" s="112"/>
      <c r="G16" s="104">
        <f t="shared" si="0"/>
        <v>0</v>
      </c>
      <c r="H16" s="79"/>
      <c r="I16" s="104">
        <f t="shared" si="1"/>
        <v>0</v>
      </c>
      <c r="J16" s="180"/>
    </row>
    <row r="17" spans="1:10" x14ac:dyDescent="0.25">
      <c r="A17" s="54"/>
      <c r="B17" s="86"/>
      <c r="C17" s="86"/>
      <c r="D17" s="86"/>
      <c r="E17" s="111"/>
      <c r="F17" s="112"/>
      <c r="G17" s="104">
        <f t="shared" si="0"/>
        <v>0</v>
      </c>
      <c r="H17" s="79"/>
      <c r="I17" s="104">
        <f t="shared" si="1"/>
        <v>0</v>
      </c>
      <c r="J17" s="180"/>
    </row>
    <row r="18" spans="1:10" x14ac:dyDescent="0.25">
      <c r="A18" s="54"/>
      <c r="B18" s="86"/>
      <c r="C18" s="86"/>
      <c r="D18" s="86"/>
      <c r="E18" s="111"/>
      <c r="F18" s="112"/>
      <c r="G18" s="104">
        <f t="shared" si="0"/>
        <v>0</v>
      </c>
      <c r="H18" s="79"/>
      <c r="I18" s="104">
        <f t="shared" si="1"/>
        <v>0</v>
      </c>
      <c r="J18" s="180"/>
    </row>
    <row r="19" spans="1:10" x14ac:dyDescent="0.25">
      <c r="A19" s="54"/>
      <c r="B19" s="86"/>
      <c r="C19" s="86"/>
      <c r="D19" s="86"/>
      <c r="E19" s="111"/>
      <c r="F19" s="112"/>
      <c r="G19" s="104">
        <f t="shared" si="0"/>
        <v>0</v>
      </c>
      <c r="H19" s="79"/>
      <c r="I19" s="104">
        <f t="shared" si="1"/>
        <v>0</v>
      </c>
      <c r="J19" s="180"/>
    </row>
    <row r="20" spans="1:10" x14ac:dyDescent="0.25">
      <c r="A20" s="54"/>
      <c r="B20" s="86"/>
      <c r="C20" s="86"/>
      <c r="D20" s="86"/>
      <c r="E20" s="111"/>
      <c r="F20" s="112"/>
      <c r="G20" s="104">
        <f t="shared" si="0"/>
        <v>0</v>
      </c>
      <c r="H20" s="79"/>
      <c r="I20" s="104">
        <f t="shared" si="1"/>
        <v>0</v>
      </c>
      <c r="J20" s="180"/>
    </row>
    <row r="21" spans="1:10" x14ac:dyDescent="0.25">
      <c r="A21" s="54"/>
      <c r="B21" s="86"/>
      <c r="C21" s="86"/>
      <c r="D21" s="86"/>
      <c r="E21" s="111"/>
      <c r="F21" s="112"/>
      <c r="G21" s="104">
        <f t="shared" si="0"/>
        <v>0</v>
      </c>
      <c r="H21" s="79"/>
      <c r="I21" s="104">
        <f t="shared" si="1"/>
        <v>0</v>
      </c>
      <c r="J21" s="180"/>
    </row>
    <row r="22" spans="1:10" x14ac:dyDescent="0.25">
      <c r="A22" s="54"/>
      <c r="B22" s="86"/>
      <c r="C22" s="86"/>
      <c r="D22" s="86"/>
      <c r="E22" s="111"/>
      <c r="F22" s="112"/>
      <c r="G22" s="104">
        <f t="shared" si="0"/>
        <v>0</v>
      </c>
      <c r="H22" s="79"/>
      <c r="I22" s="104">
        <f t="shared" si="1"/>
        <v>0</v>
      </c>
      <c r="J22" s="180"/>
    </row>
    <row r="23" spans="1:10" x14ac:dyDescent="0.25">
      <c r="A23" s="54"/>
      <c r="B23" s="86"/>
      <c r="C23" s="86"/>
      <c r="D23" s="86"/>
      <c r="E23" s="111"/>
      <c r="F23" s="112"/>
      <c r="G23" s="104">
        <f t="shared" si="0"/>
        <v>0</v>
      </c>
      <c r="H23" s="79"/>
      <c r="I23" s="104">
        <f t="shared" si="1"/>
        <v>0</v>
      </c>
      <c r="J23" s="180"/>
    </row>
    <row r="24" spans="1:10" x14ac:dyDescent="0.25">
      <c r="A24" s="54"/>
      <c r="B24" s="86"/>
      <c r="C24" s="86"/>
      <c r="D24" s="86"/>
      <c r="E24" s="111"/>
      <c r="F24" s="112"/>
      <c r="G24" s="104">
        <f t="shared" si="0"/>
        <v>0</v>
      </c>
      <c r="H24" s="79"/>
      <c r="I24" s="104">
        <f t="shared" si="1"/>
        <v>0</v>
      </c>
      <c r="J24" s="180"/>
    </row>
    <row r="25" spans="1:10" x14ac:dyDescent="0.25">
      <c r="A25" s="54"/>
      <c r="B25" s="86"/>
      <c r="C25" s="86"/>
      <c r="D25" s="86"/>
      <c r="E25" s="111"/>
      <c r="F25" s="112"/>
      <c r="G25" s="104">
        <f t="shared" si="0"/>
        <v>0</v>
      </c>
      <c r="H25" s="79"/>
      <c r="I25" s="104">
        <f t="shared" si="1"/>
        <v>0</v>
      </c>
      <c r="J25" s="180"/>
    </row>
    <row r="26" spans="1:10" x14ac:dyDescent="0.25">
      <c r="A26" s="54"/>
      <c r="B26" s="86"/>
      <c r="C26" s="86"/>
      <c r="D26" s="86"/>
      <c r="E26" s="111"/>
      <c r="F26" s="112"/>
      <c r="G26" s="104">
        <f t="shared" si="0"/>
        <v>0</v>
      </c>
      <c r="H26" s="79"/>
      <c r="I26" s="104">
        <f t="shared" si="1"/>
        <v>0</v>
      </c>
      <c r="J26" s="180"/>
    </row>
    <row r="27" spans="1:10" x14ac:dyDescent="0.25">
      <c r="A27" s="54"/>
      <c r="B27" s="86"/>
      <c r="C27" s="86"/>
      <c r="D27" s="86"/>
      <c r="E27" s="111"/>
      <c r="F27" s="112"/>
      <c r="G27" s="104">
        <f t="shared" si="0"/>
        <v>0</v>
      </c>
      <c r="H27" s="79"/>
      <c r="I27" s="104">
        <f t="shared" si="1"/>
        <v>0</v>
      </c>
      <c r="J27" s="180"/>
    </row>
    <row r="28" spans="1:10" x14ac:dyDescent="0.25">
      <c r="A28" s="54"/>
      <c r="B28" s="86"/>
      <c r="C28" s="86"/>
      <c r="D28" s="86"/>
      <c r="E28" s="111"/>
      <c r="F28" s="112"/>
      <c r="G28" s="104">
        <f t="shared" si="0"/>
        <v>0</v>
      </c>
      <c r="H28" s="79"/>
      <c r="I28" s="104">
        <f t="shared" si="1"/>
        <v>0</v>
      </c>
      <c r="J28" s="180"/>
    </row>
    <row r="29" spans="1:10" x14ac:dyDescent="0.25">
      <c r="A29" s="54"/>
      <c r="B29" s="86"/>
      <c r="C29" s="86"/>
      <c r="D29" s="86"/>
      <c r="E29" s="111"/>
      <c r="F29" s="112"/>
      <c r="G29" s="104">
        <f t="shared" si="0"/>
        <v>0</v>
      </c>
      <c r="H29" s="79"/>
      <c r="I29" s="104">
        <f t="shared" si="1"/>
        <v>0</v>
      </c>
      <c r="J29" s="180"/>
    </row>
    <row r="30" spans="1:10" x14ac:dyDescent="0.25">
      <c r="A30" s="54"/>
      <c r="B30" s="86"/>
      <c r="C30" s="86"/>
      <c r="D30" s="86"/>
      <c r="E30" s="111"/>
      <c r="F30" s="112"/>
      <c r="G30" s="104">
        <f t="shared" si="0"/>
        <v>0</v>
      </c>
      <c r="H30" s="79"/>
      <c r="I30" s="104">
        <f t="shared" si="1"/>
        <v>0</v>
      </c>
      <c r="J30" s="180"/>
    </row>
    <row r="31" spans="1:10" x14ac:dyDescent="0.25">
      <c r="A31" s="54"/>
      <c r="B31" s="86"/>
      <c r="C31" s="86"/>
      <c r="D31" s="86"/>
      <c r="E31" s="111"/>
      <c r="F31" s="112"/>
      <c r="G31" s="104">
        <f t="shared" si="0"/>
        <v>0</v>
      </c>
      <c r="H31" s="79"/>
      <c r="I31" s="104">
        <f t="shared" si="1"/>
        <v>0</v>
      </c>
      <c r="J31" s="180"/>
    </row>
    <row r="32" spans="1:10" x14ac:dyDescent="0.25">
      <c r="A32" s="54"/>
      <c r="B32" s="86"/>
      <c r="C32" s="86"/>
      <c r="D32" s="86"/>
      <c r="E32" s="111"/>
      <c r="F32" s="112"/>
      <c r="G32" s="104">
        <f t="shared" si="0"/>
        <v>0</v>
      </c>
      <c r="H32" s="79"/>
      <c r="I32" s="104">
        <f t="shared" si="1"/>
        <v>0</v>
      </c>
      <c r="J32" s="180"/>
    </row>
    <row r="33" spans="1:10" x14ac:dyDescent="0.25">
      <c r="A33" s="54"/>
      <c r="B33" s="86"/>
      <c r="C33" s="86"/>
      <c r="D33" s="86"/>
      <c r="E33" s="111"/>
      <c r="F33" s="112"/>
      <c r="G33" s="104">
        <f t="shared" si="0"/>
        <v>0</v>
      </c>
      <c r="H33" s="79"/>
      <c r="I33" s="104">
        <f t="shared" si="1"/>
        <v>0</v>
      </c>
      <c r="J33" s="180"/>
    </row>
    <row r="34" spans="1:10" x14ac:dyDescent="0.25">
      <c r="A34" s="54"/>
      <c r="B34" s="86"/>
      <c r="C34" s="86"/>
      <c r="D34" s="86"/>
      <c r="E34" s="111"/>
      <c r="F34" s="112"/>
      <c r="G34" s="104">
        <f t="shared" si="0"/>
        <v>0</v>
      </c>
      <c r="H34" s="79"/>
      <c r="I34" s="104">
        <f t="shared" si="1"/>
        <v>0</v>
      </c>
      <c r="J34" s="180"/>
    </row>
    <row r="35" spans="1:10" x14ac:dyDescent="0.25">
      <c r="A35" s="54"/>
      <c r="B35" s="86"/>
      <c r="C35" s="86"/>
      <c r="D35" s="86"/>
      <c r="E35" s="111"/>
      <c r="F35" s="112"/>
      <c r="G35" s="104">
        <f t="shared" si="0"/>
        <v>0</v>
      </c>
      <c r="H35" s="79"/>
      <c r="I35" s="104">
        <f t="shared" si="1"/>
        <v>0</v>
      </c>
      <c r="J35" s="180"/>
    </row>
    <row r="36" spans="1:10" x14ac:dyDescent="0.25">
      <c r="A36" s="54"/>
      <c r="B36" s="86"/>
      <c r="C36" s="86"/>
      <c r="D36" s="86"/>
      <c r="E36" s="111"/>
      <c r="F36" s="112"/>
      <c r="G36" s="104">
        <f t="shared" si="0"/>
        <v>0</v>
      </c>
      <c r="H36" s="79"/>
      <c r="I36" s="104">
        <f t="shared" si="1"/>
        <v>0</v>
      </c>
      <c r="J36" s="180"/>
    </row>
    <row r="37" spans="1:10" x14ac:dyDescent="0.25">
      <c r="A37" s="54"/>
      <c r="B37" s="86"/>
      <c r="C37" s="86"/>
      <c r="D37" s="86"/>
      <c r="E37" s="111"/>
      <c r="F37" s="112"/>
      <c r="G37" s="104">
        <f t="shared" si="0"/>
        <v>0</v>
      </c>
      <c r="H37" s="79"/>
      <c r="I37" s="104">
        <f t="shared" si="1"/>
        <v>0</v>
      </c>
      <c r="J37" s="180"/>
    </row>
    <row r="38" spans="1:10" x14ac:dyDescent="0.25">
      <c r="A38" s="54"/>
      <c r="B38" s="86"/>
      <c r="C38" s="86"/>
      <c r="D38" s="86"/>
      <c r="E38" s="111"/>
      <c r="F38" s="112"/>
      <c r="G38" s="104">
        <f t="shared" si="0"/>
        <v>0</v>
      </c>
      <c r="H38" s="79"/>
      <c r="I38" s="104">
        <f t="shared" si="1"/>
        <v>0</v>
      </c>
      <c r="J38" s="180"/>
    </row>
    <row r="39" spans="1:10" x14ac:dyDescent="0.25">
      <c r="A39" s="54"/>
      <c r="B39" s="86"/>
      <c r="C39" s="86"/>
      <c r="D39" s="86"/>
      <c r="E39" s="111"/>
      <c r="F39" s="112"/>
      <c r="G39" s="104">
        <f t="shared" si="0"/>
        <v>0</v>
      </c>
      <c r="H39" s="79"/>
      <c r="I39" s="104">
        <f t="shared" si="1"/>
        <v>0</v>
      </c>
      <c r="J39" s="180"/>
    </row>
    <row r="40" spans="1:10" x14ac:dyDescent="0.25">
      <c r="A40" s="54"/>
      <c r="B40" s="86"/>
      <c r="C40" s="86"/>
      <c r="D40" s="86"/>
      <c r="E40" s="111"/>
      <c r="F40" s="112"/>
      <c r="G40" s="104">
        <f t="shared" si="0"/>
        <v>0</v>
      </c>
      <c r="H40" s="79"/>
      <c r="I40" s="104">
        <f t="shared" si="1"/>
        <v>0</v>
      </c>
      <c r="J40" s="180"/>
    </row>
    <row r="41" spans="1:10" x14ac:dyDescent="0.25">
      <c r="A41" s="54"/>
      <c r="B41" s="86"/>
      <c r="C41" s="86"/>
      <c r="D41" s="86"/>
      <c r="E41" s="111"/>
      <c r="F41" s="112"/>
      <c r="G41" s="104">
        <f t="shared" si="0"/>
        <v>0</v>
      </c>
      <c r="H41" s="79"/>
      <c r="I41" s="104">
        <f t="shared" si="1"/>
        <v>0</v>
      </c>
      <c r="J41" s="180"/>
    </row>
    <row r="42" spans="1:10" x14ac:dyDescent="0.25">
      <c r="A42" s="54"/>
      <c r="B42" s="86"/>
      <c r="C42" s="86"/>
      <c r="D42" s="86"/>
      <c r="E42" s="111"/>
      <c r="F42" s="112"/>
      <c r="G42" s="104">
        <f t="shared" si="0"/>
        <v>0</v>
      </c>
      <c r="H42" s="79"/>
      <c r="I42" s="104">
        <f t="shared" si="1"/>
        <v>0</v>
      </c>
      <c r="J42" s="180"/>
    </row>
    <row r="43" spans="1:10" x14ac:dyDescent="0.25">
      <c r="A43" s="54"/>
      <c r="B43" s="86"/>
      <c r="C43" s="86"/>
      <c r="D43" s="86"/>
      <c r="E43" s="111"/>
      <c r="F43" s="112"/>
      <c r="G43" s="104">
        <f t="shared" si="0"/>
        <v>0</v>
      </c>
      <c r="H43" s="79"/>
      <c r="I43" s="104">
        <f t="shared" si="1"/>
        <v>0</v>
      </c>
      <c r="J43" s="180"/>
    </row>
    <row r="44" spans="1:10" x14ac:dyDescent="0.25">
      <c r="A44" s="54"/>
      <c r="B44" s="86"/>
      <c r="C44" s="86"/>
      <c r="D44" s="86"/>
      <c r="E44" s="111"/>
      <c r="F44" s="112"/>
      <c r="G44" s="104">
        <f t="shared" si="0"/>
        <v>0</v>
      </c>
      <c r="H44" s="79"/>
      <c r="I44" s="104">
        <f t="shared" si="1"/>
        <v>0</v>
      </c>
      <c r="J44" s="180"/>
    </row>
    <row r="45" spans="1:10" x14ac:dyDescent="0.25">
      <c r="A45" s="54"/>
      <c r="B45" s="86"/>
      <c r="C45" s="86"/>
      <c r="D45" s="86"/>
      <c r="E45" s="111"/>
      <c r="F45" s="112"/>
      <c r="G45" s="104">
        <f t="shared" si="0"/>
        <v>0</v>
      </c>
      <c r="H45" s="79"/>
      <c r="I45" s="104">
        <f t="shared" si="1"/>
        <v>0</v>
      </c>
      <c r="J45" s="180"/>
    </row>
    <row r="46" spans="1:10" x14ac:dyDescent="0.25">
      <c r="A46" s="54"/>
      <c r="B46" s="86"/>
      <c r="C46" s="86"/>
      <c r="D46" s="86"/>
      <c r="E46" s="111"/>
      <c r="F46" s="112"/>
      <c r="G46" s="104">
        <f t="shared" si="0"/>
        <v>0</v>
      </c>
      <c r="H46" s="79"/>
      <c r="I46" s="104">
        <f t="shared" si="1"/>
        <v>0</v>
      </c>
      <c r="J46" s="180"/>
    </row>
    <row r="47" spans="1:10" x14ac:dyDescent="0.25">
      <c r="A47" s="54"/>
      <c r="B47" s="86"/>
      <c r="C47" s="86"/>
      <c r="D47" s="86"/>
      <c r="E47" s="111"/>
      <c r="F47" s="112"/>
      <c r="G47" s="104">
        <f t="shared" si="0"/>
        <v>0</v>
      </c>
      <c r="H47" s="79"/>
      <c r="I47" s="104">
        <f t="shared" si="1"/>
        <v>0</v>
      </c>
      <c r="J47" s="180"/>
    </row>
    <row r="48" spans="1:10" x14ac:dyDescent="0.25">
      <c r="A48" s="54"/>
      <c r="B48" s="86"/>
      <c r="C48" s="86"/>
      <c r="D48" s="86"/>
      <c r="E48" s="111"/>
      <c r="F48" s="112"/>
      <c r="G48" s="104">
        <f t="shared" si="0"/>
        <v>0</v>
      </c>
      <c r="H48" s="79"/>
      <c r="I48" s="104">
        <f t="shared" si="1"/>
        <v>0</v>
      </c>
      <c r="J48" s="180"/>
    </row>
    <row r="49" spans="1:10" x14ac:dyDescent="0.25">
      <c r="A49" s="54"/>
      <c r="B49" s="86"/>
      <c r="C49" s="86"/>
      <c r="D49" s="86"/>
      <c r="E49" s="111"/>
      <c r="F49" s="112"/>
      <c r="G49" s="104">
        <f t="shared" si="0"/>
        <v>0</v>
      </c>
      <c r="H49" s="79"/>
      <c r="I49" s="104">
        <f t="shared" si="1"/>
        <v>0</v>
      </c>
      <c r="J49" s="180"/>
    </row>
    <row r="51" spans="1:10" x14ac:dyDescent="0.25">
      <c r="F51" s="114"/>
      <c r="G51" s="113" t="s">
        <v>145</v>
      </c>
      <c r="H51" s="113" t="s">
        <v>146</v>
      </c>
      <c r="I51" s="113" t="s">
        <v>43</v>
      </c>
    </row>
    <row r="52" spans="1:10" ht="45" x14ac:dyDescent="0.25">
      <c r="F52" s="119" t="str">
        <f>+Adatérvényesítések!$O2</f>
        <v>Alapkutatás, technológia-validáció</v>
      </c>
      <c r="G52" s="114">
        <f>SUMIF($D$6:$D$49,$F52,$G$6:$G$49)</f>
        <v>0</v>
      </c>
      <c r="H52" s="114">
        <f t="shared" ref="H52:H56" si="2">+I52-G52</f>
        <v>0</v>
      </c>
      <c r="I52" s="114">
        <f>SUMIF($D$6:$D$49,$F52,$I$6:IG$49)</f>
        <v>0</v>
      </c>
    </row>
    <row r="53" spans="1:10" ht="30" x14ac:dyDescent="0.25">
      <c r="F53" s="119" t="str">
        <f>+Adatérvényesítések!$O3</f>
        <v>Infrastruktúra-használat</v>
      </c>
      <c r="G53" s="114">
        <f t="shared" ref="G53:G56" si="3">SUMIF($D$6:$D$49,$F53,$G$6:$G$49)</f>
        <v>0</v>
      </c>
      <c r="H53" s="114">
        <f t="shared" si="2"/>
        <v>0</v>
      </c>
      <c r="I53" s="114">
        <f>SUMIF($D$6:$D$49,$F53,$I$6:IG$49)</f>
        <v>0</v>
      </c>
    </row>
    <row r="54" spans="1:10" ht="90" x14ac:dyDescent="0.25">
      <c r="F54" s="119" t="str">
        <f>+Adatérvényesítések!$O4</f>
        <v>Tudás- és kapcsolatbővítés érdekében rendezvényeken való részvétel költségei</v>
      </c>
      <c r="G54" s="114">
        <f t="shared" si="3"/>
        <v>0</v>
      </c>
      <c r="H54" s="114">
        <f t="shared" si="2"/>
        <v>0</v>
      </c>
      <c r="I54" s="114">
        <f>SUMIF($D$6:$D$49,$F54,$I$6:IG$49)</f>
        <v>0</v>
      </c>
    </row>
    <row r="55" spans="1:10" ht="30" x14ac:dyDescent="0.25">
      <c r="F55" s="119" t="str">
        <f>+Adatérvényesítések!$O5</f>
        <v>Kommunikációs költségek</v>
      </c>
      <c r="G55" s="114">
        <f t="shared" si="3"/>
        <v>0</v>
      </c>
      <c r="H55" s="114">
        <f t="shared" si="2"/>
        <v>0</v>
      </c>
      <c r="I55" s="114">
        <f>SUMIF($D$6:$D$49,$F55,$I$6:IG$49)</f>
        <v>0</v>
      </c>
    </row>
    <row r="56" spans="1:10" ht="60" x14ac:dyDescent="0.25">
      <c r="F56" s="119" t="str">
        <f>+Adatérvényesítések!$O6</f>
        <v>Szellemitulajdon-védelmi és újdonságkutatási tevékenység</v>
      </c>
      <c r="G56" s="114">
        <f t="shared" si="3"/>
        <v>0</v>
      </c>
      <c r="H56" s="114">
        <f t="shared" si="2"/>
        <v>0</v>
      </c>
      <c r="I56" s="114">
        <f>SUMIF($D$6:$D$49,$F56,$I$6:IG$49)</f>
        <v>0</v>
      </c>
    </row>
    <row r="57" spans="1:10" x14ac:dyDescent="0.25">
      <c r="F57"/>
      <c r="G57"/>
      <c r="H57"/>
      <c r="I57"/>
    </row>
  </sheetData>
  <sheetProtection algorithmName="SHA-512" hashValue="6dktrZOgCs35u0G+r0uW5pCIz+O8XWzVIUC84s3elmcp7n4yq33FEdBlZEpbzg8kWtUcl6knnPiCK9vYLk7DUA==" saltValue="G6zrXn6ZhTj98t1LV01DDw==" spinCount="100000" sheet="1" objects="1" scenarios="1" formatColumns="0"/>
  <mergeCells count="3">
    <mergeCell ref="A1:J1"/>
    <mergeCell ref="B2:J2"/>
    <mergeCell ref="B3:J3"/>
  </mergeCells>
  <conditionalFormatting sqref="A6:F49">
    <cfRule type="containsBlanks" dxfId="25" priority="3">
      <formula>LEN(TRIM(A6))=0</formula>
    </cfRule>
  </conditionalFormatting>
  <conditionalFormatting sqref="G6:G49">
    <cfRule type="cellIs" dxfId="24" priority="5" operator="equal">
      <formula>0</formula>
    </cfRule>
  </conditionalFormatting>
  <conditionalFormatting sqref="H6:H49">
    <cfRule type="containsBlanks" dxfId="23" priority="6">
      <formula>LEN(TRIM(H6))=0</formula>
    </cfRule>
  </conditionalFormatting>
  <conditionalFormatting sqref="I6:I49">
    <cfRule type="cellIs" dxfId="22" priority="2" operator="equal">
      <formula>0</formula>
    </cfRule>
  </conditionalFormatting>
  <conditionalFormatting sqref="J6:J49">
    <cfRule type="containsBlanks" dxfId="21" priority="1">
      <formula>LEN(TRIM(J6))=0</formula>
    </cfRule>
  </conditionalFormatting>
  <dataValidations xWindow="348" yWindow="1212" count="1">
    <dataValidation allowBlank="1" showInputMessage="1" showErrorMessage="1" promptTitle="Anyagköltség" prompt="Sorolja fel tevékenységenként, hogy milyen anyagköltségei merülnek fel és milyen külső szolgáltatásokat vesz igénybe!" sqref="A6:A49"/>
  </dataValidations>
  <printOptions horizontalCentered="1"/>
  <pageMargins left="0.51181102362204722" right="0.51181102362204722" top="1.1811023622047245" bottom="1.1811023622047245" header="0.31496062992125984" footer="0.31496062992125984"/>
  <pageSetup paperSize="9" scale="41" orientation="landscape" r:id="rId1"/>
  <headerFooter>
    <oddHeader>&amp;L&amp;G&amp;R&amp;G</oddHeader>
    <oddFooter>&amp;L&amp;G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348" yWindow="1212" count="4">
        <x14:dataValidation type="list" allowBlank="1" showInputMessage="1" showErrorMessage="1">
          <x14:formula1>
            <xm:f>Adatérvényesítések!$C$2:$C$26</xm:f>
          </x14:formula1>
          <xm:sqref>C6:C49</xm:sqref>
        </x14:dataValidation>
        <x14:dataValidation type="list" allowBlank="1" showInputMessage="1" showErrorMessage="1">
          <x14:formula1>
            <xm:f>Adatérvényesítések!$A$2:$A$6</xm:f>
          </x14:formula1>
          <xm:sqref>B6:B49</xm:sqref>
        </x14:dataValidation>
        <x14:dataValidation type="list" allowBlank="1" showInputMessage="1" showErrorMessage="1">
          <x14:formula1>
            <xm:f>Adatérvényesítések!$M$2:$M$5</xm:f>
          </x14:formula1>
          <xm:sqref>H6:H49</xm:sqref>
        </x14:dataValidation>
        <x14:dataValidation type="list" allowBlank="1" showInputMessage="1" showErrorMessage="1">
          <x14:formula1>
            <xm:f>Adatérvényesítések!$O$2:$O$7</xm:f>
          </x14:formula1>
          <xm:sqref>D6:D49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opLeftCell="C1" zoomScaleNormal="100" workbookViewId="0">
      <selection activeCell="K4" sqref="K1:K1048576"/>
    </sheetView>
  </sheetViews>
  <sheetFormatPr defaultColWidth="8.85546875" defaultRowHeight="15" x14ac:dyDescent="0.25"/>
  <cols>
    <col min="1" max="1" width="55.42578125" customWidth="1"/>
    <col min="2" max="2" width="74.140625" bestFit="1" customWidth="1"/>
    <col min="3" max="3" width="16.140625" bestFit="1" customWidth="1"/>
    <col min="4" max="5" width="23.42578125" customWidth="1"/>
    <col min="6" max="6" width="14.42578125" bestFit="1" customWidth="1"/>
    <col min="7" max="7" width="15.42578125" bestFit="1" customWidth="1"/>
    <col min="8" max="8" width="15.42578125" customWidth="1"/>
    <col min="9" max="9" width="14.42578125" bestFit="1" customWidth="1"/>
    <col min="10" max="10" width="15.42578125" bestFit="1" customWidth="1"/>
    <col min="11" max="11" width="34.140625" style="87" customWidth="1"/>
  </cols>
  <sheetData>
    <row r="1" spans="1:11" ht="30" customHeight="1" x14ac:dyDescent="0.25">
      <c r="A1" s="212" t="s">
        <v>35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ht="17.25" customHeight="1" x14ac:dyDescent="0.25">
      <c r="A2" s="51" t="s">
        <v>9</v>
      </c>
      <c r="B2" s="214">
        <f>+Projektadatok!B2</f>
        <v>0</v>
      </c>
      <c r="C2" s="215"/>
      <c r="D2" s="215"/>
      <c r="E2" s="215"/>
      <c r="F2" s="215"/>
      <c r="G2" s="215"/>
      <c r="H2" s="215"/>
      <c r="I2" s="215"/>
      <c r="J2" s="215"/>
      <c r="K2" s="215"/>
    </row>
    <row r="3" spans="1:11" ht="17.25" customHeight="1" x14ac:dyDescent="0.25">
      <c r="A3" s="51" t="s">
        <v>10</v>
      </c>
      <c r="B3" s="214">
        <f>+Projektadatok!B3</f>
        <v>0</v>
      </c>
      <c r="C3" s="215"/>
      <c r="D3" s="215"/>
      <c r="E3" s="215"/>
      <c r="F3" s="215"/>
      <c r="G3" s="215"/>
      <c r="H3" s="215"/>
      <c r="I3" s="215"/>
      <c r="J3" s="215"/>
      <c r="K3" s="215"/>
    </row>
    <row r="4" spans="1:11" x14ac:dyDescent="0.25">
      <c r="A4" s="59"/>
      <c r="B4" s="59"/>
      <c r="C4" s="59"/>
      <c r="D4" s="59"/>
      <c r="E4" s="59"/>
      <c r="F4" s="61"/>
      <c r="G4" s="52"/>
      <c r="H4" s="52"/>
      <c r="I4" s="52"/>
      <c r="J4" s="52"/>
    </row>
    <row r="5" spans="1:11" s="100" customFormat="1" ht="30" x14ac:dyDescent="0.25">
      <c r="A5" s="56" t="s">
        <v>143</v>
      </c>
      <c r="B5" s="56" t="s">
        <v>37</v>
      </c>
      <c r="C5" s="56" t="s">
        <v>38</v>
      </c>
      <c r="D5" s="56" t="s">
        <v>158</v>
      </c>
      <c r="E5" s="56" t="s">
        <v>39</v>
      </c>
      <c r="F5" s="76" t="s">
        <v>40</v>
      </c>
      <c r="G5" s="77" t="s">
        <v>41</v>
      </c>
      <c r="H5" s="58" t="s">
        <v>147</v>
      </c>
      <c r="I5" s="77" t="s">
        <v>111</v>
      </c>
      <c r="J5" s="77" t="s">
        <v>43</v>
      </c>
      <c r="K5" s="172" t="s">
        <v>201</v>
      </c>
    </row>
    <row r="6" spans="1:11" x14ac:dyDescent="0.25">
      <c r="A6" s="54"/>
      <c r="B6" s="60"/>
      <c r="C6" s="63"/>
      <c r="D6" s="110"/>
      <c r="E6" s="63"/>
      <c r="F6" s="62"/>
      <c r="G6" s="55"/>
      <c r="H6" s="53">
        <f>+F6*G6</f>
        <v>0</v>
      </c>
      <c r="I6" s="101"/>
      <c r="J6" s="53">
        <f>+F6*(1+I6)*G6</f>
        <v>0</v>
      </c>
      <c r="K6" s="180"/>
    </row>
    <row r="7" spans="1:11" x14ac:dyDescent="0.25">
      <c r="A7" s="54"/>
      <c r="B7" s="60"/>
      <c r="C7" s="63"/>
      <c r="D7" s="110"/>
      <c r="E7" s="63"/>
      <c r="F7" s="62"/>
      <c r="G7" s="55"/>
      <c r="H7" s="53">
        <f t="shared" ref="H7:H49" si="0">+F7*G7</f>
        <v>0</v>
      </c>
      <c r="I7" s="101"/>
      <c r="J7" s="53">
        <f t="shared" ref="J7:J49" si="1">+F7*(1+I7)*G7</f>
        <v>0</v>
      </c>
      <c r="K7" s="180"/>
    </row>
    <row r="8" spans="1:11" x14ac:dyDescent="0.25">
      <c r="A8" s="54"/>
      <c r="B8" s="60"/>
      <c r="C8" s="63"/>
      <c r="D8" s="110"/>
      <c r="E8" s="63"/>
      <c r="F8" s="62"/>
      <c r="G8" s="55"/>
      <c r="H8" s="53">
        <f t="shared" si="0"/>
        <v>0</v>
      </c>
      <c r="I8" s="101"/>
      <c r="J8" s="53">
        <f t="shared" si="1"/>
        <v>0</v>
      </c>
      <c r="K8" s="180"/>
    </row>
    <row r="9" spans="1:11" x14ac:dyDescent="0.25">
      <c r="A9" s="54"/>
      <c r="B9" s="54"/>
      <c r="C9" s="54"/>
      <c r="D9" s="54"/>
      <c r="E9" s="63"/>
      <c r="F9" s="62"/>
      <c r="G9" s="55"/>
      <c r="H9" s="53">
        <f t="shared" si="0"/>
        <v>0</v>
      </c>
      <c r="I9" s="101"/>
      <c r="J9" s="53">
        <f t="shared" si="1"/>
        <v>0</v>
      </c>
      <c r="K9" s="180"/>
    </row>
    <row r="10" spans="1:11" x14ac:dyDescent="0.25">
      <c r="A10" s="54"/>
      <c r="B10" s="60"/>
      <c r="C10" s="60"/>
      <c r="D10" s="86"/>
      <c r="E10" s="63"/>
      <c r="F10" s="62"/>
      <c r="G10" s="55"/>
      <c r="H10" s="53">
        <f t="shared" si="0"/>
        <v>0</v>
      </c>
      <c r="I10" s="101"/>
      <c r="J10" s="53">
        <f t="shared" si="1"/>
        <v>0</v>
      </c>
      <c r="K10" s="180"/>
    </row>
    <row r="11" spans="1:11" x14ac:dyDescent="0.25">
      <c r="A11" s="54"/>
      <c r="B11" s="60"/>
      <c r="C11" s="60"/>
      <c r="D11" s="86"/>
      <c r="E11" s="63"/>
      <c r="F11" s="62"/>
      <c r="G11" s="55"/>
      <c r="H11" s="53">
        <f t="shared" si="0"/>
        <v>0</v>
      </c>
      <c r="I11" s="101"/>
      <c r="J11" s="53">
        <f t="shared" si="1"/>
        <v>0</v>
      </c>
      <c r="K11" s="180"/>
    </row>
    <row r="12" spans="1:11" x14ac:dyDescent="0.25">
      <c r="A12" s="54"/>
      <c r="B12" s="60"/>
      <c r="C12" s="60"/>
      <c r="D12" s="86"/>
      <c r="E12" s="63"/>
      <c r="F12" s="62"/>
      <c r="G12" s="55"/>
      <c r="H12" s="53">
        <f t="shared" si="0"/>
        <v>0</v>
      </c>
      <c r="I12" s="101"/>
      <c r="J12" s="53">
        <f t="shared" si="1"/>
        <v>0</v>
      </c>
      <c r="K12" s="180"/>
    </row>
    <row r="13" spans="1:11" x14ac:dyDescent="0.25">
      <c r="A13" s="54"/>
      <c r="B13" s="60"/>
      <c r="C13" s="60"/>
      <c r="D13" s="86"/>
      <c r="E13" s="63"/>
      <c r="F13" s="62"/>
      <c r="G13" s="55"/>
      <c r="H13" s="53">
        <f t="shared" si="0"/>
        <v>0</v>
      </c>
      <c r="I13" s="101"/>
      <c r="J13" s="53">
        <f t="shared" si="1"/>
        <v>0</v>
      </c>
      <c r="K13" s="180"/>
    </row>
    <row r="14" spans="1:11" x14ac:dyDescent="0.25">
      <c r="A14" s="54"/>
      <c r="B14" s="60"/>
      <c r="C14" s="60"/>
      <c r="D14" s="86"/>
      <c r="E14" s="63"/>
      <c r="F14" s="62"/>
      <c r="G14" s="55"/>
      <c r="H14" s="53">
        <f t="shared" si="0"/>
        <v>0</v>
      </c>
      <c r="I14" s="101"/>
      <c r="J14" s="53">
        <f t="shared" si="1"/>
        <v>0</v>
      </c>
      <c r="K14" s="180"/>
    </row>
    <row r="15" spans="1:11" x14ac:dyDescent="0.25">
      <c r="A15" s="54"/>
      <c r="B15" s="60"/>
      <c r="C15" s="60"/>
      <c r="D15" s="86"/>
      <c r="E15" s="63"/>
      <c r="F15" s="62"/>
      <c r="G15" s="55"/>
      <c r="H15" s="53">
        <f t="shared" si="0"/>
        <v>0</v>
      </c>
      <c r="I15" s="101"/>
      <c r="J15" s="53">
        <f t="shared" si="1"/>
        <v>0</v>
      </c>
      <c r="K15" s="180"/>
    </row>
    <row r="16" spans="1:11" x14ac:dyDescent="0.25">
      <c r="A16" s="54"/>
      <c r="B16" s="60"/>
      <c r="C16" s="60"/>
      <c r="D16" s="86"/>
      <c r="E16" s="63"/>
      <c r="F16" s="62"/>
      <c r="G16" s="55"/>
      <c r="H16" s="53">
        <f t="shared" si="0"/>
        <v>0</v>
      </c>
      <c r="I16" s="101"/>
      <c r="J16" s="53">
        <f t="shared" si="1"/>
        <v>0</v>
      </c>
      <c r="K16" s="180"/>
    </row>
    <row r="17" spans="1:11" x14ac:dyDescent="0.25">
      <c r="A17" s="54"/>
      <c r="B17" s="60"/>
      <c r="C17" s="60"/>
      <c r="D17" s="86"/>
      <c r="E17" s="63"/>
      <c r="F17" s="62"/>
      <c r="G17" s="55"/>
      <c r="H17" s="53">
        <f t="shared" si="0"/>
        <v>0</v>
      </c>
      <c r="I17" s="101"/>
      <c r="J17" s="53">
        <f t="shared" si="1"/>
        <v>0</v>
      </c>
      <c r="K17" s="180"/>
    </row>
    <row r="18" spans="1:11" x14ac:dyDescent="0.25">
      <c r="A18" s="54"/>
      <c r="B18" s="60"/>
      <c r="C18" s="60"/>
      <c r="D18" s="86"/>
      <c r="E18" s="63"/>
      <c r="F18" s="62"/>
      <c r="G18" s="55"/>
      <c r="H18" s="53">
        <f t="shared" si="0"/>
        <v>0</v>
      </c>
      <c r="I18" s="101"/>
      <c r="J18" s="53">
        <f t="shared" si="1"/>
        <v>0</v>
      </c>
      <c r="K18" s="180"/>
    </row>
    <row r="19" spans="1:11" x14ac:dyDescent="0.25">
      <c r="A19" s="54"/>
      <c r="B19" s="60"/>
      <c r="C19" s="60"/>
      <c r="D19" s="86"/>
      <c r="E19" s="63"/>
      <c r="F19" s="62"/>
      <c r="G19" s="55"/>
      <c r="H19" s="53">
        <f t="shared" si="0"/>
        <v>0</v>
      </c>
      <c r="I19" s="101"/>
      <c r="J19" s="53">
        <f t="shared" si="1"/>
        <v>0</v>
      </c>
      <c r="K19" s="180"/>
    </row>
    <row r="20" spans="1:11" x14ac:dyDescent="0.25">
      <c r="A20" s="54"/>
      <c r="B20" s="60"/>
      <c r="C20" s="60"/>
      <c r="D20" s="86"/>
      <c r="E20" s="63"/>
      <c r="F20" s="62"/>
      <c r="G20" s="55"/>
      <c r="H20" s="53">
        <f t="shared" si="0"/>
        <v>0</v>
      </c>
      <c r="I20" s="101"/>
      <c r="J20" s="53">
        <f t="shared" si="1"/>
        <v>0</v>
      </c>
      <c r="K20" s="180"/>
    </row>
    <row r="21" spans="1:11" x14ac:dyDescent="0.25">
      <c r="A21" s="54"/>
      <c r="B21" s="60"/>
      <c r="C21" s="60"/>
      <c r="D21" s="86"/>
      <c r="E21" s="63"/>
      <c r="F21" s="62"/>
      <c r="G21" s="55"/>
      <c r="H21" s="53">
        <f t="shared" si="0"/>
        <v>0</v>
      </c>
      <c r="I21" s="101"/>
      <c r="J21" s="53">
        <f t="shared" si="1"/>
        <v>0</v>
      </c>
      <c r="K21" s="180"/>
    </row>
    <row r="22" spans="1:11" x14ac:dyDescent="0.25">
      <c r="A22" s="54"/>
      <c r="B22" s="60"/>
      <c r="C22" s="60"/>
      <c r="D22" s="86"/>
      <c r="E22" s="63"/>
      <c r="F22" s="62"/>
      <c r="G22" s="55"/>
      <c r="H22" s="53">
        <f t="shared" si="0"/>
        <v>0</v>
      </c>
      <c r="I22" s="101"/>
      <c r="J22" s="53">
        <f t="shared" si="1"/>
        <v>0</v>
      </c>
      <c r="K22" s="180"/>
    </row>
    <row r="23" spans="1:11" x14ac:dyDescent="0.25">
      <c r="A23" s="54"/>
      <c r="B23" s="60"/>
      <c r="C23" s="60"/>
      <c r="D23" s="86"/>
      <c r="E23" s="63"/>
      <c r="F23" s="62"/>
      <c r="G23" s="55"/>
      <c r="H23" s="53">
        <f t="shared" si="0"/>
        <v>0</v>
      </c>
      <c r="I23" s="101"/>
      <c r="J23" s="53">
        <f t="shared" si="1"/>
        <v>0</v>
      </c>
      <c r="K23" s="180"/>
    </row>
    <row r="24" spans="1:11" x14ac:dyDescent="0.25">
      <c r="A24" s="54"/>
      <c r="B24" s="60"/>
      <c r="C24" s="60"/>
      <c r="D24" s="86"/>
      <c r="E24" s="63"/>
      <c r="F24" s="62"/>
      <c r="G24" s="55"/>
      <c r="H24" s="53">
        <f t="shared" si="0"/>
        <v>0</v>
      </c>
      <c r="I24" s="101"/>
      <c r="J24" s="53">
        <f t="shared" si="1"/>
        <v>0</v>
      </c>
      <c r="K24" s="180"/>
    </row>
    <row r="25" spans="1:11" x14ac:dyDescent="0.25">
      <c r="A25" s="54"/>
      <c r="B25" s="60"/>
      <c r="C25" s="60"/>
      <c r="D25" s="86"/>
      <c r="E25" s="63"/>
      <c r="F25" s="62"/>
      <c r="G25" s="55"/>
      <c r="H25" s="53">
        <f t="shared" si="0"/>
        <v>0</v>
      </c>
      <c r="I25" s="101"/>
      <c r="J25" s="53">
        <f t="shared" si="1"/>
        <v>0</v>
      </c>
      <c r="K25" s="180"/>
    </row>
    <row r="26" spans="1:11" x14ac:dyDescent="0.25">
      <c r="A26" s="54"/>
      <c r="B26" s="60"/>
      <c r="C26" s="60"/>
      <c r="D26" s="86"/>
      <c r="E26" s="63"/>
      <c r="F26" s="62"/>
      <c r="G26" s="55"/>
      <c r="H26" s="53">
        <f t="shared" si="0"/>
        <v>0</v>
      </c>
      <c r="I26" s="101"/>
      <c r="J26" s="53">
        <f t="shared" si="1"/>
        <v>0</v>
      </c>
      <c r="K26" s="180"/>
    </row>
    <row r="27" spans="1:11" x14ac:dyDescent="0.25">
      <c r="A27" s="54"/>
      <c r="B27" s="60"/>
      <c r="C27" s="60"/>
      <c r="D27" s="86"/>
      <c r="E27" s="63"/>
      <c r="F27" s="62"/>
      <c r="G27" s="55"/>
      <c r="H27" s="53">
        <f t="shared" si="0"/>
        <v>0</v>
      </c>
      <c r="I27" s="101"/>
      <c r="J27" s="53">
        <f t="shared" si="1"/>
        <v>0</v>
      </c>
      <c r="K27" s="180"/>
    </row>
    <row r="28" spans="1:11" x14ac:dyDescent="0.25">
      <c r="A28" s="54"/>
      <c r="B28" s="60"/>
      <c r="C28" s="60"/>
      <c r="D28" s="86"/>
      <c r="E28" s="63"/>
      <c r="F28" s="62"/>
      <c r="G28" s="55"/>
      <c r="H28" s="53">
        <f t="shared" si="0"/>
        <v>0</v>
      </c>
      <c r="I28" s="101"/>
      <c r="J28" s="53">
        <f t="shared" si="1"/>
        <v>0</v>
      </c>
      <c r="K28" s="180"/>
    </row>
    <row r="29" spans="1:11" x14ac:dyDescent="0.25">
      <c r="A29" s="54"/>
      <c r="B29" s="60"/>
      <c r="C29" s="60"/>
      <c r="D29" s="86"/>
      <c r="E29" s="63"/>
      <c r="F29" s="62"/>
      <c r="G29" s="55"/>
      <c r="H29" s="53">
        <f t="shared" si="0"/>
        <v>0</v>
      </c>
      <c r="I29" s="101"/>
      <c r="J29" s="53">
        <f t="shared" si="1"/>
        <v>0</v>
      </c>
      <c r="K29" s="180"/>
    </row>
    <row r="30" spans="1:11" x14ac:dyDescent="0.25">
      <c r="A30" s="54"/>
      <c r="B30" s="60"/>
      <c r="C30" s="60"/>
      <c r="D30" s="86"/>
      <c r="E30" s="63"/>
      <c r="F30" s="62"/>
      <c r="G30" s="55"/>
      <c r="H30" s="53">
        <f t="shared" si="0"/>
        <v>0</v>
      </c>
      <c r="I30" s="101"/>
      <c r="J30" s="53">
        <f t="shared" si="1"/>
        <v>0</v>
      </c>
      <c r="K30" s="180"/>
    </row>
    <row r="31" spans="1:11" x14ac:dyDescent="0.25">
      <c r="A31" s="54"/>
      <c r="B31" s="60"/>
      <c r="C31" s="60"/>
      <c r="D31" s="86"/>
      <c r="E31" s="63"/>
      <c r="F31" s="62"/>
      <c r="G31" s="55"/>
      <c r="H31" s="53">
        <f t="shared" si="0"/>
        <v>0</v>
      </c>
      <c r="I31" s="101"/>
      <c r="J31" s="53">
        <f t="shared" si="1"/>
        <v>0</v>
      </c>
      <c r="K31" s="180"/>
    </row>
    <row r="32" spans="1:11" x14ac:dyDescent="0.25">
      <c r="A32" s="54"/>
      <c r="B32" s="60"/>
      <c r="C32" s="60"/>
      <c r="D32" s="86"/>
      <c r="E32" s="63"/>
      <c r="F32" s="62"/>
      <c r="G32" s="55"/>
      <c r="H32" s="53">
        <f t="shared" si="0"/>
        <v>0</v>
      </c>
      <c r="I32" s="101"/>
      <c r="J32" s="53">
        <f t="shared" si="1"/>
        <v>0</v>
      </c>
      <c r="K32" s="180"/>
    </row>
    <row r="33" spans="1:11" x14ac:dyDescent="0.25">
      <c r="A33" s="54"/>
      <c r="B33" s="60"/>
      <c r="C33" s="60"/>
      <c r="D33" s="86"/>
      <c r="E33" s="63"/>
      <c r="F33" s="62"/>
      <c r="G33" s="55"/>
      <c r="H33" s="53">
        <f t="shared" si="0"/>
        <v>0</v>
      </c>
      <c r="I33" s="101"/>
      <c r="J33" s="53">
        <f t="shared" si="1"/>
        <v>0</v>
      </c>
      <c r="K33" s="180"/>
    </row>
    <row r="34" spans="1:11" x14ac:dyDescent="0.25">
      <c r="A34" s="54"/>
      <c r="B34" s="60"/>
      <c r="C34" s="60"/>
      <c r="D34" s="86"/>
      <c r="E34" s="63"/>
      <c r="F34" s="62"/>
      <c r="G34" s="55"/>
      <c r="H34" s="53">
        <f t="shared" si="0"/>
        <v>0</v>
      </c>
      <c r="I34" s="101"/>
      <c r="J34" s="53">
        <f t="shared" si="1"/>
        <v>0</v>
      </c>
      <c r="K34" s="180"/>
    </row>
    <row r="35" spans="1:11" x14ac:dyDescent="0.25">
      <c r="A35" s="54"/>
      <c r="B35" s="60"/>
      <c r="C35" s="60"/>
      <c r="D35" s="86"/>
      <c r="E35" s="63"/>
      <c r="F35" s="62"/>
      <c r="G35" s="55"/>
      <c r="H35" s="53">
        <f t="shared" si="0"/>
        <v>0</v>
      </c>
      <c r="I35" s="101"/>
      <c r="J35" s="53">
        <f t="shared" si="1"/>
        <v>0</v>
      </c>
      <c r="K35" s="180"/>
    </row>
    <row r="36" spans="1:11" x14ac:dyDescent="0.25">
      <c r="A36" s="54"/>
      <c r="B36" s="60"/>
      <c r="C36" s="60"/>
      <c r="D36" s="86"/>
      <c r="E36" s="63"/>
      <c r="F36" s="62"/>
      <c r="G36" s="55"/>
      <c r="H36" s="53">
        <f t="shared" si="0"/>
        <v>0</v>
      </c>
      <c r="I36" s="101"/>
      <c r="J36" s="53">
        <f t="shared" si="1"/>
        <v>0</v>
      </c>
      <c r="K36" s="180"/>
    </row>
    <row r="37" spans="1:11" x14ac:dyDescent="0.25">
      <c r="A37" s="54"/>
      <c r="B37" s="60"/>
      <c r="C37" s="60"/>
      <c r="D37" s="86"/>
      <c r="E37" s="63"/>
      <c r="F37" s="62"/>
      <c r="G37" s="55"/>
      <c r="H37" s="53">
        <f t="shared" si="0"/>
        <v>0</v>
      </c>
      <c r="I37" s="101"/>
      <c r="J37" s="53">
        <f t="shared" si="1"/>
        <v>0</v>
      </c>
      <c r="K37" s="180"/>
    </row>
    <row r="38" spans="1:11" x14ac:dyDescent="0.25">
      <c r="A38" s="54"/>
      <c r="B38" s="60"/>
      <c r="C38" s="60"/>
      <c r="D38" s="86"/>
      <c r="E38" s="63"/>
      <c r="F38" s="62"/>
      <c r="G38" s="55"/>
      <c r="H38" s="53">
        <f t="shared" si="0"/>
        <v>0</v>
      </c>
      <c r="I38" s="101"/>
      <c r="J38" s="53">
        <f t="shared" si="1"/>
        <v>0</v>
      </c>
      <c r="K38" s="180"/>
    </row>
    <row r="39" spans="1:11" x14ac:dyDescent="0.25">
      <c r="A39" s="54"/>
      <c r="B39" s="60"/>
      <c r="C39" s="60"/>
      <c r="D39" s="86"/>
      <c r="E39" s="63"/>
      <c r="F39" s="62"/>
      <c r="G39" s="55"/>
      <c r="H39" s="53">
        <f t="shared" si="0"/>
        <v>0</v>
      </c>
      <c r="I39" s="101"/>
      <c r="J39" s="53">
        <f t="shared" si="1"/>
        <v>0</v>
      </c>
      <c r="K39" s="180"/>
    </row>
    <row r="40" spans="1:11" x14ac:dyDescent="0.25">
      <c r="A40" s="54"/>
      <c r="B40" s="60"/>
      <c r="C40" s="60"/>
      <c r="D40" s="86"/>
      <c r="E40" s="63"/>
      <c r="F40" s="62"/>
      <c r="G40" s="55"/>
      <c r="H40" s="53">
        <f t="shared" si="0"/>
        <v>0</v>
      </c>
      <c r="I40" s="101"/>
      <c r="J40" s="53">
        <f t="shared" si="1"/>
        <v>0</v>
      </c>
      <c r="K40" s="180"/>
    </row>
    <row r="41" spans="1:11" x14ac:dyDescent="0.25">
      <c r="A41" s="54"/>
      <c r="B41" s="60"/>
      <c r="C41" s="60"/>
      <c r="D41" s="86"/>
      <c r="E41" s="63"/>
      <c r="F41" s="62"/>
      <c r="G41" s="55"/>
      <c r="H41" s="53">
        <f t="shared" si="0"/>
        <v>0</v>
      </c>
      <c r="I41" s="101"/>
      <c r="J41" s="53">
        <f t="shared" si="1"/>
        <v>0</v>
      </c>
      <c r="K41" s="180"/>
    </row>
    <row r="42" spans="1:11" x14ac:dyDescent="0.25">
      <c r="A42" s="54"/>
      <c r="B42" s="60"/>
      <c r="C42" s="60"/>
      <c r="D42" s="86"/>
      <c r="E42" s="63"/>
      <c r="F42" s="62"/>
      <c r="G42" s="55"/>
      <c r="H42" s="53">
        <f t="shared" si="0"/>
        <v>0</v>
      </c>
      <c r="I42" s="101"/>
      <c r="J42" s="53">
        <f t="shared" si="1"/>
        <v>0</v>
      </c>
      <c r="K42" s="180"/>
    </row>
    <row r="43" spans="1:11" x14ac:dyDescent="0.25">
      <c r="A43" s="54"/>
      <c r="B43" s="60"/>
      <c r="C43" s="60"/>
      <c r="D43" s="86"/>
      <c r="E43" s="63"/>
      <c r="F43" s="62"/>
      <c r="G43" s="55"/>
      <c r="H43" s="53">
        <f t="shared" si="0"/>
        <v>0</v>
      </c>
      <c r="I43" s="101"/>
      <c r="J43" s="53">
        <f t="shared" si="1"/>
        <v>0</v>
      </c>
      <c r="K43" s="180"/>
    </row>
    <row r="44" spans="1:11" x14ac:dyDescent="0.25">
      <c r="A44" s="54"/>
      <c r="B44" s="60"/>
      <c r="C44" s="60"/>
      <c r="D44" s="86"/>
      <c r="E44" s="63"/>
      <c r="F44" s="62"/>
      <c r="G44" s="55"/>
      <c r="H44" s="53">
        <f t="shared" si="0"/>
        <v>0</v>
      </c>
      <c r="I44" s="101"/>
      <c r="J44" s="53">
        <f t="shared" si="1"/>
        <v>0</v>
      </c>
      <c r="K44" s="180"/>
    </row>
    <row r="45" spans="1:11" x14ac:dyDescent="0.25">
      <c r="A45" s="54"/>
      <c r="B45" s="60"/>
      <c r="C45" s="60"/>
      <c r="D45" s="86"/>
      <c r="E45" s="63"/>
      <c r="F45" s="62"/>
      <c r="G45" s="55"/>
      <c r="H45" s="53">
        <f t="shared" si="0"/>
        <v>0</v>
      </c>
      <c r="I45" s="101"/>
      <c r="J45" s="53">
        <f t="shared" si="1"/>
        <v>0</v>
      </c>
      <c r="K45" s="180"/>
    </row>
    <row r="46" spans="1:11" x14ac:dyDescent="0.25">
      <c r="A46" s="54"/>
      <c r="B46" s="60"/>
      <c r="C46" s="60"/>
      <c r="D46" s="86"/>
      <c r="E46" s="63"/>
      <c r="F46" s="62"/>
      <c r="G46" s="55"/>
      <c r="H46" s="53">
        <f t="shared" si="0"/>
        <v>0</v>
      </c>
      <c r="I46" s="101"/>
      <c r="J46" s="53">
        <f t="shared" si="1"/>
        <v>0</v>
      </c>
      <c r="K46" s="180"/>
    </row>
    <row r="47" spans="1:11" x14ac:dyDescent="0.25">
      <c r="A47" s="54"/>
      <c r="B47" s="60"/>
      <c r="C47" s="60"/>
      <c r="D47" s="86"/>
      <c r="E47" s="63"/>
      <c r="F47" s="62"/>
      <c r="G47" s="55"/>
      <c r="H47" s="53">
        <f t="shared" si="0"/>
        <v>0</v>
      </c>
      <c r="I47" s="101"/>
      <c r="J47" s="53">
        <f t="shared" si="1"/>
        <v>0</v>
      </c>
      <c r="K47" s="180"/>
    </row>
    <row r="48" spans="1:11" x14ac:dyDescent="0.25">
      <c r="A48" s="54"/>
      <c r="B48" s="60"/>
      <c r="C48" s="60"/>
      <c r="D48" s="86"/>
      <c r="E48" s="63"/>
      <c r="F48" s="62"/>
      <c r="G48" s="55"/>
      <c r="H48" s="53">
        <f t="shared" si="0"/>
        <v>0</v>
      </c>
      <c r="I48" s="101"/>
      <c r="J48" s="53">
        <f t="shared" si="1"/>
        <v>0</v>
      </c>
      <c r="K48" s="180"/>
    </row>
    <row r="49" spans="1:11" x14ac:dyDescent="0.25">
      <c r="A49" s="54"/>
      <c r="B49" s="60"/>
      <c r="C49" s="60"/>
      <c r="D49" s="86"/>
      <c r="E49" s="63"/>
      <c r="F49" s="62"/>
      <c r="G49" s="55"/>
      <c r="H49" s="53">
        <f t="shared" si="0"/>
        <v>0</v>
      </c>
      <c r="I49" s="101"/>
      <c r="J49" s="53">
        <f t="shared" si="1"/>
        <v>0</v>
      </c>
      <c r="K49" s="180"/>
    </row>
    <row r="51" spans="1:11" x14ac:dyDescent="0.25">
      <c r="G51" s="103"/>
      <c r="H51" s="102" t="s">
        <v>145</v>
      </c>
      <c r="I51" s="102" t="s">
        <v>146</v>
      </c>
      <c r="J51" s="102" t="s">
        <v>43</v>
      </c>
    </row>
    <row r="52" spans="1:11" ht="45" x14ac:dyDescent="0.25">
      <c r="G52" s="81" t="str">
        <f>+Adatérvényesítések!G7</f>
        <v>Igénybe vett szolgáltatások költsége</v>
      </c>
      <c r="H52" s="104">
        <f>SUMIF($E$6:$E$49,$G52,$H$6:$H$49)</f>
        <v>0</v>
      </c>
      <c r="I52" s="104">
        <f>+J52-H52</f>
        <v>0</v>
      </c>
      <c r="J52" s="104">
        <f>SUMIF($E$6:$E$49,$G52,$J$6:$J$49)</f>
        <v>0</v>
      </c>
    </row>
    <row r="53" spans="1:11" ht="120" x14ac:dyDescent="0.25">
      <c r="G53" s="81" t="str">
        <f>+Adatérvényesítések!G8</f>
        <v>Egyéb szolgáltatások (beleértve az iparjogvédelmi, illetve publikációs (APC) költségeket)</v>
      </c>
      <c r="H53" s="104">
        <f>SUMIF($E$6:$E$49,$G53,$H$6:$H$49)</f>
        <v>0</v>
      </c>
      <c r="I53" s="104">
        <f>+J53-H53</f>
        <v>0</v>
      </c>
      <c r="J53" s="104">
        <f>SUMIF($E$6:$E$49,$G53,$J$6:$J$49)</f>
        <v>0</v>
      </c>
    </row>
    <row r="55" spans="1:11" x14ac:dyDescent="0.25">
      <c r="G55" s="114"/>
      <c r="H55" s="113" t="s">
        <v>145</v>
      </c>
      <c r="I55" s="113" t="s">
        <v>146</v>
      </c>
      <c r="J55" s="113" t="s">
        <v>43</v>
      </c>
    </row>
    <row r="56" spans="1:11" ht="45" x14ac:dyDescent="0.25">
      <c r="G56" s="119" t="str">
        <f>+Adatérvényesítések!O2</f>
        <v>Alapkutatás, technológia-validáció</v>
      </c>
      <c r="H56" s="114">
        <f>SUMIF($D$6:$D$49,$G56,$H$6:$H$49)</f>
        <v>0</v>
      </c>
      <c r="I56" s="114">
        <f t="shared" ref="I56:I60" si="2">+J56-H56</f>
        <v>0</v>
      </c>
      <c r="J56" s="114">
        <f>SUMIF($D$6:$D$49,$G56,$J$6:$J$49)</f>
        <v>0</v>
      </c>
    </row>
    <row r="57" spans="1:11" ht="30" x14ac:dyDescent="0.25">
      <c r="G57" s="119" t="str">
        <f>+Adatérvényesítések!O3</f>
        <v>Infrastruktúra-használat</v>
      </c>
      <c r="H57" s="114">
        <f t="shared" ref="H57:H60" si="3">SUMIF($D$6:$D$49,$G57,$H$6:$H$49)</f>
        <v>0</v>
      </c>
      <c r="I57" s="114">
        <f t="shared" si="2"/>
        <v>0</v>
      </c>
      <c r="J57" s="114">
        <f t="shared" ref="J57:J60" si="4">SUMIF($D$6:$D$49,$G57,$J$6:$J$49)</f>
        <v>0</v>
      </c>
    </row>
    <row r="58" spans="1:11" ht="90" x14ac:dyDescent="0.25">
      <c r="G58" s="119" t="str">
        <f>+Adatérvényesítések!O4</f>
        <v>Tudás- és kapcsolatbővítés érdekében rendezvényeken való részvétel költségei</v>
      </c>
      <c r="H58" s="114">
        <f t="shared" si="3"/>
        <v>0</v>
      </c>
      <c r="I58" s="114">
        <f t="shared" si="2"/>
        <v>0</v>
      </c>
      <c r="J58" s="114">
        <f t="shared" si="4"/>
        <v>0</v>
      </c>
    </row>
    <row r="59" spans="1:11" ht="30" x14ac:dyDescent="0.25">
      <c r="G59" s="119" t="str">
        <f>+Adatérvényesítések!O5</f>
        <v>Kommunikációs költségek</v>
      </c>
      <c r="H59" s="114">
        <f t="shared" si="3"/>
        <v>0</v>
      </c>
      <c r="I59" s="114">
        <f t="shared" si="2"/>
        <v>0</v>
      </c>
      <c r="J59" s="114">
        <f t="shared" si="4"/>
        <v>0</v>
      </c>
    </row>
    <row r="60" spans="1:11" ht="60" x14ac:dyDescent="0.25">
      <c r="G60" s="119" t="str">
        <f>+Adatérvényesítések!O6</f>
        <v>Szellemitulajdon-védelmi és újdonságkutatási tevékenység</v>
      </c>
      <c r="H60" s="114">
        <f t="shared" si="3"/>
        <v>0</v>
      </c>
      <c r="I60" s="114">
        <f t="shared" si="2"/>
        <v>0</v>
      </c>
      <c r="J60" s="114">
        <f t="shared" si="4"/>
        <v>0</v>
      </c>
    </row>
  </sheetData>
  <sheetProtection algorithmName="SHA-512" hashValue="3pJAmMKc6Yo90OTsZwJRtLehGTPkQ0yAI6paYvzPRVHI1LvMfvhGMv5al/j1tKtydb4E6J27q2osLbrV31fhoA==" saltValue="QVMnjmxtnMblg69RUJQN0w==" spinCount="100000" sheet="1" objects="1" scenarios="1" formatColumns="0"/>
  <mergeCells count="3">
    <mergeCell ref="A1:K1"/>
    <mergeCell ref="B2:K2"/>
    <mergeCell ref="B3:K3"/>
  </mergeCells>
  <conditionalFormatting sqref="A6:G49">
    <cfRule type="containsBlanks" dxfId="20" priority="2">
      <formula>LEN(TRIM(A6))=0</formula>
    </cfRule>
  </conditionalFormatting>
  <conditionalFormatting sqref="H6:H49">
    <cfRule type="cellIs" dxfId="19" priority="3" operator="equal">
      <formula>0</formula>
    </cfRule>
  </conditionalFormatting>
  <conditionalFormatting sqref="I6:I49">
    <cfRule type="containsBlanks" dxfId="18" priority="4">
      <formula>LEN(TRIM(I6))=0</formula>
    </cfRule>
  </conditionalFormatting>
  <conditionalFormatting sqref="J6:J49">
    <cfRule type="cellIs" dxfId="17" priority="8" operator="equal">
      <formula>0</formula>
    </cfRule>
  </conditionalFormatting>
  <conditionalFormatting sqref="K6:K49">
    <cfRule type="containsBlanks" dxfId="16" priority="1">
      <formula>LEN(TRIM(K6))=0</formula>
    </cfRule>
  </conditionalFormatting>
  <dataValidations count="1">
    <dataValidation allowBlank="1" showInputMessage="1" showErrorMessage="1" promptTitle="Anyagköltség" prompt="Sorolja fel tevékenységenként, hogy milyen anyagköltségei merülnek fel és milyen külső szolgáltatásokat vesz igénybe!" sqref="A6:A49"/>
  </dataValidations>
  <printOptions horizontalCentered="1"/>
  <pageMargins left="0.51181102362204722" right="0.51181102362204722" top="1.1811023622047245" bottom="1.1811023622047245" header="0.31496062992125984" footer="0.31496062992125984"/>
  <pageSetup paperSize="9" scale="35" orientation="landscape" r:id="rId1"/>
  <headerFooter>
    <oddHeader>&amp;L&amp;G&amp;R&amp;G</oddHeader>
    <oddFooter>&amp;R&amp;G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Adatérvényesítések!$M$2:$M$5</xm:f>
          </x14:formula1>
          <xm:sqref>I6:I49</xm:sqref>
        </x14:dataValidation>
        <x14:dataValidation type="list" allowBlank="1" showInputMessage="1" showErrorMessage="1">
          <x14:formula1>
            <xm:f>Adatérvényesítések!$A$2:$A$6</xm:f>
          </x14:formula1>
          <xm:sqref>B6:B49</xm:sqref>
        </x14:dataValidation>
        <x14:dataValidation type="list" allowBlank="1" showInputMessage="1" showErrorMessage="1">
          <x14:formula1>
            <xm:f>Adatérvényesítések!$C$2:$C$26</xm:f>
          </x14:formula1>
          <xm:sqref>C6:C49</xm:sqref>
        </x14:dataValidation>
        <x14:dataValidation type="list" allowBlank="1" showInputMessage="1" showErrorMessage="1">
          <x14:formula1>
            <xm:f>Adatérvényesítések!$G$7:$G$8</xm:f>
          </x14:formula1>
          <xm:sqref>E6:E49</xm:sqref>
        </x14:dataValidation>
        <x14:dataValidation type="list" allowBlank="1" showInputMessage="1" showErrorMessage="1">
          <x14:formula1>
            <xm:f>Adatérvényesítések!$O$2:$O$7</xm:f>
          </x14:formula1>
          <xm:sqref>D6:E49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pageSetUpPr fitToPage="1"/>
  </sheetPr>
  <dimension ref="A1:M123"/>
  <sheetViews>
    <sheetView zoomScaleNormal="100" zoomScaleSheetLayoutView="85" workbookViewId="0">
      <selection activeCell="L18" sqref="L18"/>
    </sheetView>
  </sheetViews>
  <sheetFormatPr defaultColWidth="8.85546875" defaultRowHeight="15" x14ac:dyDescent="0.25"/>
  <cols>
    <col min="1" max="1" width="46.42578125" style="10" bestFit="1" customWidth="1"/>
    <col min="2" max="2" width="14.28515625" style="10" customWidth="1"/>
    <col min="3" max="5" width="21.28515625" style="10" customWidth="1"/>
    <col min="6" max="6" width="14.42578125" style="10" bestFit="1" customWidth="1"/>
    <col min="7" max="7" width="10.7109375" style="10" bestFit="1" customWidth="1"/>
    <col min="8" max="8" width="13" style="10" bestFit="1" customWidth="1"/>
    <col min="9" max="9" width="13" style="10" customWidth="1"/>
    <col min="10" max="11" width="11.7109375" style="10" bestFit="1" customWidth="1"/>
    <col min="12" max="12" width="50.42578125" style="10" customWidth="1"/>
    <col min="13" max="13" width="34.140625" style="87" customWidth="1"/>
    <col min="14" max="16384" width="8.85546875" style="10"/>
  </cols>
  <sheetData>
    <row r="1" spans="1:13" ht="30" customHeight="1" x14ac:dyDescent="0.25">
      <c r="A1" s="212" t="s">
        <v>35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3" ht="17.25" customHeight="1" x14ac:dyDescent="0.25">
      <c r="A2" s="51" t="s">
        <v>9</v>
      </c>
      <c r="B2" s="214">
        <f>+Projektadatok!B2</f>
        <v>0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3" ht="17.25" customHeight="1" x14ac:dyDescent="0.25">
      <c r="A3" s="51" t="s">
        <v>10</v>
      </c>
      <c r="B3" s="214">
        <f>+Projektadatok!B3</f>
        <v>0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3" x14ac:dyDescent="0.25">
      <c r="A4" s="115"/>
      <c r="B4" s="115"/>
      <c r="C4" s="115"/>
      <c r="D4" s="115"/>
      <c r="E4" s="115"/>
      <c r="F4" s="120"/>
      <c r="G4" s="117"/>
      <c r="H4" s="117"/>
      <c r="I4" s="117"/>
      <c r="J4" s="117"/>
      <c r="K4" s="117"/>
      <c r="L4" s="115"/>
    </row>
    <row r="5" spans="1:13" s="100" customFormat="1" ht="60" x14ac:dyDescent="0.25">
      <c r="A5" s="56" t="s">
        <v>46</v>
      </c>
      <c r="B5" s="56" t="s">
        <v>37</v>
      </c>
      <c r="C5" s="56" t="s">
        <v>38</v>
      </c>
      <c r="D5" s="56" t="s">
        <v>153</v>
      </c>
      <c r="E5" s="56" t="s">
        <v>158</v>
      </c>
      <c r="F5" s="57" t="s">
        <v>47</v>
      </c>
      <c r="G5" s="58" t="s">
        <v>48</v>
      </c>
      <c r="H5" s="58" t="s">
        <v>49</v>
      </c>
      <c r="I5" s="58" t="s">
        <v>200</v>
      </c>
      <c r="J5" s="58" t="s">
        <v>50</v>
      </c>
      <c r="K5" s="58" t="s">
        <v>51</v>
      </c>
      <c r="L5" s="56" t="s">
        <v>159</v>
      </c>
      <c r="M5" s="172" t="s">
        <v>202</v>
      </c>
    </row>
    <row r="6" spans="1:13" x14ac:dyDescent="0.25">
      <c r="A6" s="54"/>
      <c r="B6" s="54"/>
      <c r="C6" s="54"/>
      <c r="D6" s="106"/>
      <c r="E6" s="110"/>
      <c r="F6" s="121"/>
      <c r="G6" s="112"/>
      <c r="H6" s="112"/>
      <c r="I6" s="104">
        <f>+F6*G6</f>
        <v>0</v>
      </c>
      <c r="J6" s="104">
        <f>IF(AND(F6&gt;0,H6="ösztöndíj"),0,(IF(AND(F6&gt;0,H6="megbízási szerződés"),G6*0.9 *0.13,G6*0.13)))*F6</f>
        <v>0</v>
      </c>
      <c r="K6" s="104">
        <f>SUM(I6:J6)</f>
        <v>0</v>
      </c>
      <c r="L6" s="86"/>
      <c r="M6" s="180"/>
    </row>
    <row r="7" spans="1:13" x14ac:dyDescent="0.25">
      <c r="A7" s="54"/>
      <c r="B7" s="54"/>
      <c r="C7" s="54"/>
      <c r="D7" s="106"/>
      <c r="E7" s="110"/>
      <c r="F7" s="121"/>
      <c r="G7" s="112"/>
      <c r="H7" s="112"/>
      <c r="I7" s="104">
        <f t="shared" ref="I7:I70" si="0">+F7*G7</f>
        <v>0</v>
      </c>
      <c r="J7" s="104">
        <f t="shared" ref="J7:J70" si="1">IF(AND(F7&gt;0,H7="ösztöndíj"),0,(IF(AND(F7&gt;0,H7="megbízási szerződés"),G7*0.9 *0.13,G7*0.13)))*F7</f>
        <v>0</v>
      </c>
      <c r="K7" s="104">
        <f t="shared" ref="K7:K70" si="2">SUM(I7:J7)</f>
        <v>0</v>
      </c>
      <c r="L7" s="86"/>
      <c r="M7" s="180"/>
    </row>
    <row r="8" spans="1:13" x14ac:dyDescent="0.25">
      <c r="A8" s="54"/>
      <c r="B8" s="54"/>
      <c r="C8" s="54"/>
      <c r="D8" s="106"/>
      <c r="E8" s="110"/>
      <c r="F8" s="121"/>
      <c r="G8" s="112"/>
      <c r="H8" s="112"/>
      <c r="I8" s="104">
        <f t="shared" si="0"/>
        <v>0</v>
      </c>
      <c r="J8" s="104">
        <f t="shared" si="1"/>
        <v>0</v>
      </c>
      <c r="K8" s="104">
        <f t="shared" si="2"/>
        <v>0</v>
      </c>
      <c r="L8" s="86"/>
      <c r="M8" s="180"/>
    </row>
    <row r="9" spans="1:13" x14ac:dyDescent="0.25">
      <c r="A9" s="54"/>
      <c r="B9" s="54"/>
      <c r="C9" s="54"/>
      <c r="D9" s="106"/>
      <c r="E9" s="54"/>
      <c r="F9" s="121"/>
      <c r="G9" s="112"/>
      <c r="H9" s="112"/>
      <c r="I9" s="104">
        <f t="shared" si="0"/>
        <v>0</v>
      </c>
      <c r="J9" s="104">
        <f t="shared" si="1"/>
        <v>0</v>
      </c>
      <c r="K9" s="104">
        <f t="shared" si="2"/>
        <v>0</v>
      </c>
      <c r="L9" s="86"/>
      <c r="M9" s="180"/>
    </row>
    <row r="10" spans="1:13" x14ac:dyDescent="0.25">
      <c r="A10" s="54"/>
      <c r="B10" s="54"/>
      <c r="C10" s="54"/>
      <c r="D10" s="106"/>
      <c r="E10" s="86"/>
      <c r="F10" s="121"/>
      <c r="G10" s="112"/>
      <c r="H10" s="112"/>
      <c r="I10" s="104">
        <f t="shared" si="0"/>
        <v>0</v>
      </c>
      <c r="J10" s="104">
        <f t="shared" si="1"/>
        <v>0</v>
      </c>
      <c r="K10" s="104">
        <f t="shared" si="2"/>
        <v>0</v>
      </c>
      <c r="L10" s="86"/>
      <c r="M10" s="180"/>
    </row>
    <row r="11" spans="1:13" x14ac:dyDescent="0.25">
      <c r="A11" s="54"/>
      <c r="B11" s="54"/>
      <c r="C11" s="54"/>
      <c r="D11" s="106"/>
      <c r="E11" s="86"/>
      <c r="F11" s="121"/>
      <c r="G11" s="112"/>
      <c r="H11" s="112"/>
      <c r="I11" s="104">
        <f t="shared" si="0"/>
        <v>0</v>
      </c>
      <c r="J11" s="104">
        <f t="shared" si="1"/>
        <v>0</v>
      </c>
      <c r="K11" s="104">
        <f t="shared" si="2"/>
        <v>0</v>
      </c>
      <c r="L11" s="86"/>
      <c r="M11" s="180"/>
    </row>
    <row r="12" spans="1:13" x14ac:dyDescent="0.25">
      <c r="A12" s="54"/>
      <c r="B12" s="54"/>
      <c r="C12" s="54"/>
      <c r="D12" s="106"/>
      <c r="E12" s="86"/>
      <c r="F12" s="121"/>
      <c r="G12" s="112"/>
      <c r="H12" s="112"/>
      <c r="I12" s="104">
        <f t="shared" si="0"/>
        <v>0</v>
      </c>
      <c r="J12" s="104">
        <f t="shared" si="1"/>
        <v>0</v>
      </c>
      <c r="K12" s="104">
        <f t="shared" si="2"/>
        <v>0</v>
      </c>
      <c r="L12" s="86"/>
      <c r="M12" s="180"/>
    </row>
    <row r="13" spans="1:13" x14ac:dyDescent="0.25">
      <c r="A13" s="54"/>
      <c r="B13" s="54"/>
      <c r="C13" s="54"/>
      <c r="D13" s="106"/>
      <c r="E13" s="86"/>
      <c r="F13" s="121"/>
      <c r="G13" s="112"/>
      <c r="H13" s="112"/>
      <c r="I13" s="104">
        <f t="shared" si="0"/>
        <v>0</v>
      </c>
      <c r="J13" s="104">
        <f t="shared" si="1"/>
        <v>0</v>
      </c>
      <c r="K13" s="104">
        <f t="shared" si="2"/>
        <v>0</v>
      </c>
      <c r="L13" s="86"/>
      <c r="M13" s="180"/>
    </row>
    <row r="14" spans="1:13" x14ac:dyDescent="0.25">
      <c r="A14" s="54"/>
      <c r="B14" s="54"/>
      <c r="C14" s="54"/>
      <c r="D14" s="106"/>
      <c r="E14" s="86"/>
      <c r="F14" s="121"/>
      <c r="G14" s="112"/>
      <c r="H14" s="112"/>
      <c r="I14" s="104">
        <f t="shared" si="0"/>
        <v>0</v>
      </c>
      <c r="J14" s="104">
        <f t="shared" si="1"/>
        <v>0</v>
      </c>
      <c r="K14" s="104">
        <f t="shared" si="2"/>
        <v>0</v>
      </c>
      <c r="L14" s="86"/>
      <c r="M14" s="180"/>
    </row>
    <row r="15" spans="1:13" x14ac:dyDescent="0.25">
      <c r="A15" s="54"/>
      <c r="B15" s="54"/>
      <c r="C15" s="54"/>
      <c r="D15" s="106"/>
      <c r="E15" s="86"/>
      <c r="F15" s="121"/>
      <c r="G15" s="112"/>
      <c r="H15" s="112"/>
      <c r="I15" s="104">
        <f t="shared" si="0"/>
        <v>0</v>
      </c>
      <c r="J15" s="104">
        <f t="shared" si="1"/>
        <v>0</v>
      </c>
      <c r="K15" s="104">
        <f t="shared" si="2"/>
        <v>0</v>
      </c>
      <c r="L15" s="86"/>
      <c r="M15" s="180"/>
    </row>
    <row r="16" spans="1:13" x14ac:dyDescent="0.25">
      <c r="A16" s="54"/>
      <c r="B16" s="54"/>
      <c r="C16" s="54"/>
      <c r="D16" s="106"/>
      <c r="E16" s="86"/>
      <c r="F16" s="121"/>
      <c r="G16" s="112"/>
      <c r="H16" s="112"/>
      <c r="I16" s="104">
        <f t="shared" si="0"/>
        <v>0</v>
      </c>
      <c r="J16" s="104">
        <f t="shared" si="1"/>
        <v>0</v>
      </c>
      <c r="K16" s="104">
        <f t="shared" si="2"/>
        <v>0</v>
      </c>
      <c r="L16" s="86"/>
      <c r="M16" s="180"/>
    </row>
    <row r="17" spans="1:13" x14ac:dyDescent="0.25">
      <c r="A17" s="54"/>
      <c r="B17" s="54"/>
      <c r="C17" s="54"/>
      <c r="D17" s="106"/>
      <c r="E17" s="86"/>
      <c r="F17" s="121"/>
      <c r="G17" s="112"/>
      <c r="H17" s="112"/>
      <c r="I17" s="104">
        <f t="shared" si="0"/>
        <v>0</v>
      </c>
      <c r="J17" s="104">
        <f t="shared" si="1"/>
        <v>0</v>
      </c>
      <c r="K17" s="104">
        <f t="shared" si="2"/>
        <v>0</v>
      </c>
      <c r="L17" s="86"/>
      <c r="M17" s="180"/>
    </row>
    <row r="18" spans="1:13" x14ac:dyDescent="0.25">
      <c r="A18" s="54"/>
      <c r="B18" s="54"/>
      <c r="C18" s="54"/>
      <c r="D18" s="106"/>
      <c r="E18" s="86"/>
      <c r="F18" s="121"/>
      <c r="G18" s="112"/>
      <c r="H18" s="112"/>
      <c r="I18" s="104">
        <f t="shared" si="0"/>
        <v>0</v>
      </c>
      <c r="J18" s="104">
        <f t="shared" si="1"/>
        <v>0</v>
      </c>
      <c r="K18" s="104">
        <f t="shared" si="2"/>
        <v>0</v>
      </c>
      <c r="L18" s="86"/>
      <c r="M18" s="180"/>
    </row>
    <row r="19" spans="1:13" x14ac:dyDescent="0.25">
      <c r="A19" s="54"/>
      <c r="B19" s="54"/>
      <c r="C19" s="54"/>
      <c r="D19" s="106"/>
      <c r="E19" s="86"/>
      <c r="F19" s="121"/>
      <c r="G19" s="112"/>
      <c r="H19" s="112"/>
      <c r="I19" s="104">
        <f t="shared" si="0"/>
        <v>0</v>
      </c>
      <c r="J19" s="104">
        <f t="shared" si="1"/>
        <v>0</v>
      </c>
      <c r="K19" s="104">
        <f t="shared" si="2"/>
        <v>0</v>
      </c>
      <c r="L19" s="86"/>
      <c r="M19" s="180"/>
    </row>
    <row r="20" spans="1:13" x14ac:dyDescent="0.25">
      <c r="A20" s="54"/>
      <c r="B20" s="54"/>
      <c r="C20" s="54"/>
      <c r="D20" s="106"/>
      <c r="E20" s="86"/>
      <c r="F20" s="121"/>
      <c r="G20" s="112"/>
      <c r="H20" s="112"/>
      <c r="I20" s="104">
        <f t="shared" si="0"/>
        <v>0</v>
      </c>
      <c r="J20" s="104">
        <f t="shared" si="1"/>
        <v>0</v>
      </c>
      <c r="K20" s="104">
        <f t="shared" si="2"/>
        <v>0</v>
      </c>
      <c r="L20" s="86"/>
      <c r="M20" s="180"/>
    </row>
    <row r="21" spans="1:13" x14ac:dyDescent="0.25">
      <c r="A21" s="54"/>
      <c r="B21" s="54"/>
      <c r="C21" s="54"/>
      <c r="D21" s="106"/>
      <c r="E21" s="86"/>
      <c r="F21" s="121"/>
      <c r="G21" s="112"/>
      <c r="H21" s="112"/>
      <c r="I21" s="104">
        <f t="shared" si="0"/>
        <v>0</v>
      </c>
      <c r="J21" s="104">
        <f t="shared" si="1"/>
        <v>0</v>
      </c>
      <c r="K21" s="104">
        <f t="shared" si="2"/>
        <v>0</v>
      </c>
      <c r="L21" s="86"/>
      <c r="M21" s="180"/>
    </row>
    <row r="22" spans="1:13" x14ac:dyDescent="0.25">
      <c r="A22" s="54"/>
      <c r="B22" s="54"/>
      <c r="C22" s="54"/>
      <c r="D22" s="106"/>
      <c r="E22" s="86"/>
      <c r="F22" s="121"/>
      <c r="G22" s="112"/>
      <c r="H22" s="112"/>
      <c r="I22" s="104">
        <f t="shared" si="0"/>
        <v>0</v>
      </c>
      <c r="J22" s="104">
        <f t="shared" si="1"/>
        <v>0</v>
      </c>
      <c r="K22" s="104">
        <f t="shared" si="2"/>
        <v>0</v>
      </c>
      <c r="L22" s="86"/>
      <c r="M22" s="180"/>
    </row>
    <row r="23" spans="1:13" x14ac:dyDescent="0.25">
      <c r="A23" s="54"/>
      <c r="B23" s="54"/>
      <c r="C23" s="54"/>
      <c r="D23" s="106"/>
      <c r="E23" s="86"/>
      <c r="F23" s="121"/>
      <c r="G23" s="112"/>
      <c r="H23" s="112"/>
      <c r="I23" s="104">
        <f t="shared" si="0"/>
        <v>0</v>
      </c>
      <c r="J23" s="104">
        <f t="shared" si="1"/>
        <v>0</v>
      </c>
      <c r="K23" s="104">
        <f t="shared" si="2"/>
        <v>0</v>
      </c>
      <c r="L23" s="86"/>
      <c r="M23" s="180"/>
    </row>
    <row r="24" spans="1:13" x14ac:dyDescent="0.25">
      <c r="A24" s="54"/>
      <c r="B24" s="54"/>
      <c r="C24" s="54"/>
      <c r="D24" s="106"/>
      <c r="E24" s="86"/>
      <c r="F24" s="121"/>
      <c r="G24" s="112"/>
      <c r="H24" s="112"/>
      <c r="I24" s="104">
        <f t="shared" si="0"/>
        <v>0</v>
      </c>
      <c r="J24" s="104">
        <f t="shared" si="1"/>
        <v>0</v>
      </c>
      <c r="K24" s="104">
        <f t="shared" si="2"/>
        <v>0</v>
      </c>
      <c r="L24" s="86"/>
      <c r="M24" s="180"/>
    </row>
    <row r="25" spans="1:13" x14ac:dyDescent="0.25">
      <c r="A25" s="54"/>
      <c r="B25" s="54"/>
      <c r="C25" s="54"/>
      <c r="D25" s="106"/>
      <c r="E25" s="86"/>
      <c r="F25" s="121"/>
      <c r="G25" s="112"/>
      <c r="H25" s="112"/>
      <c r="I25" s="104">
        <f t="shared" si="0"/>
        <v>0</v>
      </c>
      <c r="J25" s="104">
        <f t="shared" si="1"/>
        <v>0</v>
      </c>
      <c r="K25" s="104">
        <f t="shared" si="2"/>
        <v>0</v>
      </c>
      <c r="L25" s="86"/>
      <c r="M25" s="180"/>
    </row>
    <row r="26" spans="1:13" x14ac:dyDescent="0.25">
      <c r="A26" s="54"/>
      <c r="B26" s="54"/>
      <c r="C26" s="54"/>
      <c r="D26" s="106"/>
      <c r="E26" s="86"/>
      <c r="F26" s="121"/>
      <c r="G26" s="112"/>
      <c r="H26" s="112"/>
      <c r="I26" s="104">
        <f t="shared" si="0"/>
        <v>0</v>
      </c>
      <c r="J26" s="104">
        <f t="shared" si="1"/>
        <v>0</v>
      </c>
      <c r="K26" s="104">
        <f t="shared" si="2"/>
        <v>0</v>
      </c>
      <c r="L26" s="86"/>
      <c r="M26" s="180"/>
    </row>
    <row r="27" spans="1:13" x14ac:dyDescent="0.25">
      <c r="A27" s="54"/>
      <c r="B27" s="54"/>
      <c r="C27" s="54"/>
      <c r="D27" s="106"/>
      <c r="E27" s="86"/>
      <c r="F27" s="121"/>
      <c r="G27" s="112"/>
      <c r="H27" s="112"/>
      <c r="I27" s="104">
        <f t="shared" si="0"/>
        <v>0</v>
      </c>
      <c r="J27" s="104">
        <f t="shared" si="1"/>
        <v>0</v>
      </c>
      <c r="K27" s="104">
        <f t="shared" si="2"/>
        <v>0</v>
      </c>
      <c r="L27" s="86"/>
      <c r="M27" s="180"/>
    </row>
    <row r="28" spans="1:13" x14ac:dyDescent="0.25">
      <c r="A28" s="54"/>
      <c r="B28" s="54"/>
      <c r="C28" s="54"/>
      <c r="D28" s="106"/>
      <c r="E28" s="86"/>
      <c r="F28" s="121"/>
      <c r="G28" s="112"/>
      <c r="H28" s="112"/>
      <c r="I28" s="104">
        <f t="shared" si="0"/>
        <v>0</v>
      </c>
      <c r="J28" s="104">
        <f t="shared" si="1"/>
        <v>0</v>
      </c>
      <c r="K28" s="104">
        <f t="shared" si="2"/>
        <v>0</v>
      </c>
      <c r="L28" s="86"/>
      <c r="M28" s="180"/>
    </row>
    <row r="29" spans="1:13" x14ac:dyDescent="0.25">
      <c r="A29" s="54"/>
      <c r="B29" s="54"/>
      <c r="C29" s="54"/>
      <c r="D29" s="106"/>
      <c r="E29" s="86"/>
      <c r="F29" s="121"/>
      <c r="G29" s="112"/>
      <c r="H29" s="112"/>
      <c r="I29" s="104">
        <f t="shared" si="0"/>
        <v>0</v>
      </c>
      <c r="J29" s="104">
        <f t="shared" si="1"/>
        <v>0</v>
      </c>
      <c r="K29" s="104">
        <f t="shared" si="2"/>
        <v>0</v>
      </c>
      <c r="L29" s="86"/>
      <c r="M29" s="180"/>
    </row>
    <row r="30" spans="1:13" x14ac:dyDescent="0.25">
      <c r="A30" s="54"/>
      <c r="B30" s="54"/>
      <c r="C30" s="54"/>
      <c r="D30" s="106"/>
      <c r="E30" s="86"/>
      <c r="F30" s="121"/>
      <c r="G30" s="112"/>
      <c r="H30" s="112"/>
      <c r="I30" s="104">
        <f t="shared" si="0"/>
        <v>0</v>
      </c>
      <c r="J30" s="104">
        <f t="shared" si="1"/>
        <v>0</v>
      </c>
      <c r="K30" s="104">
        <f t="shared" si="2"/>
        <v>0</v>
      </c>
      <c r="L30" s="86"/>
      <c r="M30" s="180"/>
    </row>
    <row r="31" spans="1:13" x14ac:dyDescent="0.25">
      <c r="A31" s="54"/>
      <c r="B31" s="54"/>
      <c r="C31" s="54"/>
      <c r="D31" s="106"/>
      <c r="E31" s="86"/>
      <c r="F31" s="121"/>
      <c r="G31" s="112"/>
      <c r="H31" s="112"/>
      <c r="I31" s="104">
        <f t="shared" si="0"/>
        <v>0</v>
      </c>
      <c r="J31" s="104">
        <f t="shared" si="1"/>
        <v>0</v>
      </c>
      <c r="K31" s="104">
        <f t="shared" si="2"/>
        <v>0</v>
      </c>
      <c r="L31" s="86"/>
      <c r="M31" s="180"/>
    </row>
    <row r="32" spans="1:13" x14ac:dyDescent="0.25">
      <c r="A32" s="54"/>
      <c r="B32" s="54"/>
      <c r="C32" s="54"/>
      <c r="D32" s="106"/>
      <c r="E32" s="86"/>
      <c r="F32" s="121"/>
      <c r="G32" s="112"/>
      <c r="H32" s="112"/>
      <c r="I32" s="104">
        <f t="shared" si="0"/>
        <v>0</v>
      </c>
      <c r="J32" s="104">
        <f t="shared" si="1"/>
        <v>0</v>
      </c>
      <c r="K32" s="104">
        <f t="shared" si="2"/>
        <v>0</v>
      </c>
      <c r="L32" s="86"/>
      <c r="M32" s="180"/>
    </row>
    <row r="33" spans="1:13" x14ac:dyDescent="0.25">
      <c r="A33" s="54"/>
      <c r="B33" s="54"/>
      <c r="C33" s="54"/>
      <c r="D33" s="106"/>
      <c r="E33" s="86"/>
      <c r="F33" s="121"/>
      <c r="G33" s="112"/>
      <c r="H33" s="112"/>
      <c r="I33" s="104">
        <f t="shared" si="0"/>
        <v>0</v>
      </c>
      <c r="J33" s="104">
        <f t="shared" si="1"/>
        <v>0</v>
      </c>
      <c r="K33" s="104">
        <f t="shared" si="2"/>
        <v>0</v>
      </c>
      <c r="L33" s="86"/>
      <c r="M33" s="180"/>
    </row>
    <row r="34" spans="1:13" x14ac:dyDescent="0.25">
      <c r="A34" s="54"/>
      <c r="B34" s="54"/>
      <c r="C34" s="54"/>
      <c r="D34" s="106"/>
      <c r="E34" s="86"/>
      <c r="F34" s="121"/>
      <c r="G34" s="112"/>
      <c r="H34" s="112"/>
      <c r="I34" s="104">
        <f t="shared" si="0"/>
        <v>0</v>
      </c>
      <c r="J34" s="104">
        <f t="shared" si="1"/>
        <v>0</v>
      </c>
      <c r="K34" s="104">
        <f t="shared" si="2"/>
        <v>0</v>
      </c>
      <c r="L34" s="86"/>
      <c r="M34" s="180"/>
    </row>
    <row r="35" spans="1:13" x14ac:dyDescent="0.25">
      <c r="A35" s="54"/>
      <c r="B35" s="54"/>
      <c r="C35" s="54"/>
      <c r="D35" s="106"/>
      <c r="E35" s="86"/>
      <c r="F35" s="121"/>
      <c r="G35" s="112"/>
      <c r="H35" s="112"/>
      <c r="I35" s="104">
        <f t="shared" si="0"/>
        <v>0</v>
      </c>
      <c r="J35" s="104">
        <f t="shared" si="1"/>
        <v>0</v>
      </c>
      <c r="K35" s="104">
        <f t="shared" si="2"/>
        <v>0</v>
      </c>
      <c r="L35" s="86"/>
      <c r="M35" s="180"/>
    </row>
    <row r="36" spans="1:13" x14ac:dyDescent="0.25">
      <c r="A36" s="54"/>
      <c r="B36" s="54"/>
      <c r="C36" s="54"/>
      <c r="D36" s="106"/>
      <c r="E36" s="86"/>
      <c r="F36" s="121"/>
      <c r="G36" s="112"/>
      <c r="H36" s="112"/>
      <c r="I36" s="104">
        <f t="shared" si="0"/>
        <v>0</v>
      </c>
      <c r="J36" s="104">
        <f t="shared" si="1"/>
        <v>0</v>
      </c>
      <c r="K36" s="104">
        <f t="shared" si="2"/>
        <v>0</v>
      </c>
      <c r="L36" s="86"/>
      <c r="M36" s="180"/>
    </row>
    <row r="37" spans="1:13" x14ac:dyDescent="0.25">
      <c r="A37" s="54"/>
      <c r="B37" s="54"/>
      <c r="C37" s="54"/>
      <c r="D37" s="106"/>
      <c r="E37" s="86"/>
      <c r="F37" s="121"/>
      <c r="G37" s="112"/>
      <c r="H37" s="112"/>
      <c r="I37" s="104">
        <f t="shared" si="0"/>
        <v>0</v>
      </c>
      <c r="J37" s="104">
        <f t="shared" si="1"/>
        <v>0</v>
      </c>
      <c r="K37" s="104">
        <f t="shared" si="2"/>
        <v>0</v>
      </c>
      <c r="L37" s="86"/>
      <c r="M37" s="180"/>
    </row>
    <row r="38" spans="1:13" x14ac:dyDescent="0.25">
      <c r="A38" s="54"/>
      <c r="B38" s="54"/>
      <c r="C38" s="54"/>
      <c r="D38" s="106"/>
      <c r="E38" s="86"/>
      <c r="F38" s="121"/>
      <c r="G38" s="112"/>
      <c r="H38" s="112"/>
      <c r="I38" s="104">
        <f t="shared" si="0"/>
        <v>0</v>
      </c>
      <c r="J38" s="104">
        <f t="shared" si="1"/>
        <v>0</v>
      </c>
      <c r="K38" s="104">
        <f t="shared" si="2"/>
        <v>0</v>
      </c>
      <c r="L38" s="86"/>
      <c r="M38" s="180"/>
    </row>
    <row r="39" spans="1:13" x14ac:dyDescent="0.25">
      <c r="A39" s="54"/>
      <c r="B39" s="54"/>
      <c r="C39" s="54"/>
      <c r="D39" s="106"/>
      <c r="E39" s="86"/>
      <c r="F39" s="121"/>
      <c r="G39" s="112"/>
      <c r="H39" s="112"/>
      <c r="I39" s="104">
        <f t="shared" si="0"/>
        <v>0</v>
      </c>
      <c r="J39" s="104">
        <f t="shared" si="1"/>
        <v>0</v>
      </c>
      <c r="K39" s="104">
        <f t="shared" si="2"/>
        <v>0</v>
      </c>
      <c r="L39" s="86"/>
      <c r="M39" s="180"/>
    </row>
    <row r="40" spans="1:13" x14ac:dyDescent="0.25">
      <c r="A40" s="54"/>
      <c r="B40" s="54"/>
      <c r="C40" s="54"/>
      <c r="D40" s="106"/>
      <c r="E40" s="86"/>
      <c r="F40" s="121"/>
      <c r="G40" s="112"/>
      <c r="H40" s="112"/>
      <c r="I40" s="104">
        <f t="shared" si="0"/>
        <v>0</v>
      </c>
      <c r="J40" s="104">
        <f t="shared" si="1"/>
        <v>0</v>
      </c>
      <c r="K40" s="104">
        <f t="shared" si="2"/>
        <v>0</v>
      </c>
      <c r="L40" s="86"/>
      <c r="M40" s="180"/>
    </row>
    <row r="41" spans="1:13" x14ac:dyDescent="0.25">
      <c r="A41" s="54"/>
      <c r="B41" s="54"/>
      <c r="C41" s="54"/>
      <c r="D41" s="106"/>
      <c r="E41" s="86"/>
      <c r="F41" s="121"/>
      <c r="G41" s="112"/>
      <c r="H41" s="112"/>
      <c r="I41" s="104">
        <f t="shared" si="0"/>
        <v>0</v>
      </c>
      <c r="J41" s="104">
        <f t="shared" si="1"/>
        <v>0</v>
      </c>
      <c r="K41" s="104">
        <f t="shared" si="2"/>
        <v>0</v>
      </c>
      <c r="L41" s="86"/>
      <c r="M41" s="180"/>
    </row>
    <row r="42" spans="1:13" x14ac:dyDescent="0.25">
      <c r="A42" s="54"/>
      <c r="B42" s="54"/>
      <c r="C42" s="54"/>
      <c r="D42" s="106"/>
      <c r="E42" s="86"/>
      <c r="F42" s="121"/>
      <c r="G42" s="112"/>
      <c r="H42" s="112"/>
      <c r="I42" s="104">
        <f t="shared" si="0"/>
        <v>0</v>
      </c>
      <c r="J42" s="104">
        <f t="shared" si="1"/>
        <v>0</v>
      </c>
      <c r="K42" s="104">
        <f t="shared" si="2"/>
        <v>0</v>
      </c>
      <c r="L42" s="86"/>
      <c r="M42" s="180"/>
    </row>
    <row r="43" spans="1:13" x14ac:dyDescent="0.25">
      <c r="A43" s="54"/>
      <c r="B43" s="54"/>
      <c r="C43" s="54"/>
      <c r="D43" s="106"/>
      <c r="E43" s="86"/>
      <c r="F43" s="121"/>
      <c r="G43" s="112"/>
      <c r="H43" s="112"/>
      <c r="I43" s="104">
        <f t="shared" si="0"/>
        <v>0</v>
      </c>
      <c r="J43" s="104">
        <f t="shared" si="1"/>
        <v>0</v>
      </c>
      <c r="K43" s="104">
        <f t="shared" si="2"/>
        <v>0</v>
      </c>
      <c r="L43" s="86"/>
      <c r="M43" s="180"/>
    </row>
    <row r="44" spans="1:13" x14ac:dyDescent="0.25">
      <c r="A44" s="54"/>
      <c r="B44" s="54"/>
      <c r="C44" s="54"/>
      <c r="D44" s="106"/>
      <c r="E44" s="86"/>
      <c r="F44" s="121"/>
      <c r="G44" s="112"/>
      <c r="H44" s="112"/>
      <c r="I44" s="104">
        <f t="shared" si="0"/>
        <v>0</v>
      </c>
      <c r="J44" s="104">
        <f t="shared" si="1"/>
        <v>0</v>
      </c>
      <c r="K44" s="104">
        <f t="shared" si="2"/>
        <v>0</v>
      </c>
      <c r="L44" s="86"/>
      <c r="M44" s="180"/>
    </row>
    <row r="45" spans="1:13" x14ac:dyDescent="0.25">
      <c r="A45" s="54"/>
      <c r="B45" s="54"/>
      <c r="C45" s="54"/>
      <c r="D45" s="106"/>
      <c r="E45" s="86"/>
      <c r="F45" s="121"/>
      <c r="G45" s="112"/>
      <c r="H45" s="112"/>
      <c r="I45" s="104">
        <f t="shared" si="0"/>
        <v>0</v>
      </c>
      <c r="J45" s="104">
        <f t="shared" si="1"/>
        <v>0</v>
      </c>
      <c r="K45" s="104">
        <f t="shared" si="2"/>
        <v>0</v>
      </c>
      <c r="L45" s="86"/>
      <c r="M45" s="180"/>
    </row>
    <row r="46" spans="1:13" x14ac:dyDescent="0.25">
      <c r="A46" s="54"/>
      <c r="B46" s="54"/>
      <c r="C46" s="54"/>
      <c r="D46" s="106"/>
      <c r="E46" s="86"/>
      <c r="F46" s="121"/>
      <c r="G46" s="112"/>
      <c r="H46" s="112"/>
      <c r="I46" s="104">
        <f t="shared" si="0"/>
        <v>0</v>
      </c>
      <c r="J46" s="104">
        <f t="shared" si="1"/>
        <v>0</v>
      </c>
      <c r="K46" s="104">
        <f t="shared" si="2"/>
        <v>0</v>
      </c>
      <c r="L46" s="86"/>
      <c r="M46" s="180"/>
    </row>
    <row r="47" spans="1:13" x14ac:dyDescent="0.25">
      <c r="A47" s="54"/>
      <c r="B47" s="54"/>
      <c r="C47" s="54"/>
      <c r="D47" s="106"/>
      <c r="E47" s="86"/>
      <c r="F47" s="121"/>
      <c r="G47" s="112"/>
      <c r="H47" s="112"/>
      <c r="I47" s="104">
        <f t="shared" si="0"/>
        <v>0</v>
      </c>
      <c r="J47" s="104">
        <f t="shared" si="1"/>
        <v>0</v>
      </c>
      <c r="K47" s="104">
        <f t="shared" si="2"/>
        <v>0</v>
      </c>
      <c r="L47" s="86"/>
      <c r="M47" s="180"/>
    </row>
    <row r="48" spans="1:13" x14ac:dyDescent="0.25">
      <c r="A48" s="54"/>
      <c r="B48" s="54"/>
      <c r="C48" s="54"/>
      <c r="D48" s="106"/>
      <c r="E48" s="86"/>
      <c r="F48" s="121"/>
      <c r="G48" s="112"/>
      <c r="H48" s="112"/>
      <c r="I48" s="104">
        <f t="shared" si="0"/>
        <v>0</v>
      </c>
      <c r="J48" s="104">
        <f t="shared" si="1"/>
        <v>0</v>
      </c>
      <c r="K48" s="104">
        <f t="shared" si="2"/>
        <v>0</v>
      </c>
      <c r="L48" s="86"/>
      <c r="M48" s="180"/>
    </row>
    <row r="49" spans="1:13" x14ac:dyDescent="0.25">
      <c r="A49" s="54"/>
      <c r="B49" s="54"/>
      <c r="C49" s="54"/>
      <c r="D49" s="106"/>
      <c r="E49" s="86"/>
      <c r="F49" s="121"/>
      <c r="G49" s="112"/>
      <c r="H49" s="112"/>
      <c r="I49" s="104">
        <f t="shared" si="0"/>
        <v>0</v>
      </c>
      <c r="J49" s="104">
        <f t="shared" si="1"/>
        <v>0</v>
      </c>
      <c r="K49" s="104">
        <f t="shared" si="2"/>
        <v>0</v>
      </c>
      <c r="L49" s="86"/>
      <c r="M49" s="180"/>
    </row>
    <row r="50" spans="1:13" x14ac:dyDescent="0.25">
      <c r="A50" s="54"/>
      <c r="B50" s="54"/>
      <c r="C50" s="54"/>
      <c r="D50" s="106"/>
      <c r="E50" s="86"/>
      <c r="F50" s="121"/>
      <c r="G50" s="112"/>
      <c r="H50" s="112"/>
      <c r="I50" s="104">
        <f t="shared" si="0"/>
        <v>0</v>
      </c>
      <c r="J50" s="104">
        <f t="shared" si="1"/>
        <v>0</v>
      </c>
      <c r="K50" s="104">
        <f t="shared" si="2"/>
        <v>0</v>
      </c>
      <c r="L50" s="86"/>
    </row>
    <row r="51" spans="1:13" x14ac:dyDescent="0.25">
      <c r="A51" s="54"/>
      <c r="B51" s="54"/>
      <c r="C51" s="54"/>
      <c r="D51" s="106"/>
      <c r="E51" s="86"/>
      <c r="F51" s="121"/>
      <c r="G51" s="112"/>
      <c r="H51" s="112"/>
      <c r="I51" s="104">
        <f t="shared" si="0"/>
        <v>0</v>
      </c>
      <c r="J51" s="104">
        <f t="shared" si="1"/>
        <v>0</v>
      </c>
      <c r="K51" s="104">
        <f t="shared" si="2"/>
        <v>0</v>
      </c>
      <c r="L51" s="86"/>
    </row>
    <row r="52" spans="1:13" x14ac:dyDescent="0.25">
      <c r="A52" s="54"/>
      <c r="B52" s="54"/>
      <c r="C52" s="54"/>
      <c r="D52" s="106"/>
      <c r="E52" s="86"/>
      <c r="F52" s="121"/>
      <c r="G52" s="112"/>
      <c r="H52" s="112"/>
      <c r="I52" s="104">
        <f t="shared" si="0"/>
        <v>0</v>
      </c>
      <c r="J52" s="104">
        <f t="shared" si="1"/>
        <v>0</v>
      </c>
      <c r="K52" s="104">
        <f t="shared" si="2"/>
        <v>0</v>
      </c>
      <c r="L52" s="86"/>
    </row>
    <row r="53" spans="1:13" x14ac:dyDescent="0.25">
      <c r="A53" s="54"/>
      <c r="B53" s="54"/>
      <c r="C53" s="54"/>
      <c r="D53" s="106"/>
      <c r="E53" s="86"/>
      <c r="F53" s="121"/>
      <c r="G53" s="112"/>
      <c r="H53" s="112"/>
      <c r="I53" s="104">
        <f t="shared" si="0"/>
        <v>0</v>
      </c>
      <c r="J53" s="104">
        <f t="shared" si="1"/>
        <v>0</v>
      </c>
      <c r="K53" s="104">
        <f t="shared" si="2"/>
        <v>0</v>
      </c>
      <c r="L53" s="86"/>
    </row>
    <row r="54" spans="1:13" x14ac:dyDescent="0.25">
      <c r="A54" s="54"/>
      <c r="B54" s="54"/>
      <c r="C54" s="54"/>
      <c r="D54" s="106"/>
      <c r="E54" s="86"/>
      <c r="F54" s="121"/>
      <c r="G54" s="112"/>
      <c r="H54" s="112"/>
      <c r="I54" s="104">
        <f t="shared" si="0"/>
        <v>0</v>
      </c>
      <c r="J54" s="104">
        <f t="shared" si="1"/>
        <v>0</v>
      </c>
      <c r="K54" s="104">
        <f t="shared" si="2"/>
        <v>0</v>
      </c>
      <c r="L54" s="86"/>
    </row>
    <row r="55" spans="1:13" x14ac:dyDescent="0.25">
      <c r="A55" s="54"/>
      <c r="B55" s="54"/>
      <c r="C55" s="54"/>
      <c r="D55" s="106"/>
      <c r="E55" s="86"/>
      <c r="F55" s="121"/>
      <c r="G55" s="112"/>
      <c r="H55" s="112"/>
      <c r="I55" s="104">
        <f t="shared" si="0"/>
        <v>0</v>
      </c>
      <c r="J55" s="104">
        <f t="shared" si="1"/>
        <v>0</v>
      </c>
      <c r="K55" s="104">
        <f t="shared" si="2"/>
        <v>0</v>
      </c>
      <c r="L55" s="86"/>
    </row>
    <row r="56" spans="1:13" x14ac:dyDescent="0.25">
      <c r="A56" s="54"/>
      <c r="B56" s="54"/>
      <c r="C56" s="54"/>
      <c r="D56" s="106"/>
      <c r="E56" s="86"/>
      <c r="F56" s="121"/>
      <c r="G56" s="112"/>
      <c r="H56" s="112"/>
      <c r="I56" s="104">
        <f t="shared" si="0"/>
        <v>0</v>
      </c>
      <c r="J56" s="104">
        <f t="shared" si="1"/>
        <v>0</v>
      </c>
      <c r="K56" s="104">
        <f t="shared" si="2"/>
        <v>0</v>
      </c>
      <c r="L56" s="86"/>
    </row>
    <row r="57" spans="1:13" x14ac:dyDescent="0.25">
      <c r="A57" s="54"/>
      <c r="B57" s="54"/>
      <c r="C57" s="54"/>
      <c r="D57" s="106"/>
      <c r="E57" s="86"/>
      <c r="F57" s="121"/>
      <c r="G57" s="112"/>
      <c r="H57" s="112"/>
      <c r="I57" s="104">
        <f t="shared" si="0"/>
        <v>0</v>
      </c>
      <c r="J57" s="104">
        <f t="shared" si="1"/>
        <v>0</v>
      </c>
      <c r="K57" s="104">
        <f t="shared" si="2"/>
        <v>0</v>
      </c>
      <c r="L57" s="86"/>
    </row>
    <row r="58" spans="1:13" x14ac:dyDescent="0.25">
      <c r="A58" s="54"/>
      <c r="B58" s="54"/>
      <c r="C58" s="54"/>
      <c r="D58" s="106"/>
      <c r="E58" s="86"/>
      <c r="F58" s="121"/>
      <c r="G58" s="112"/>
      <c r="H58" s="112"/>
      <c r="I58" s="104">
        <f t="shared" si="0"/>
        <v>0</v>
      </c>
      <c r="J58" s="104">
        <f t="shared" si="1"/>
        <v>0</v>
      </c>
      <c r="K58" s="104">
        <f t="shared" si="2"/>
        <v>0</v>
      </c>
      <c r="L58" s="86"/>
    </row>
    <row r="59" spans="1:13" x14ac:dyDescent="0.25">
      <c r="A59" s="54"/>
      <c r="B59" s="54"/>
      <c r="C59" s="54"/>
      <c r="D59" s="106"/>
      <c r="E59" s="86"/>
      <c r="F59" s="121"/>
      <c r="G59" s="112"/>
      <c r="H59" s="112"/>
      <c r="I59" s="104">
        <f t="shared" si="0"/>
        <v>0</v>
      </c>
      <c r="J59" s="104">
        <f t="shared" si="1"/>
        <v>0</v>
      </c>
      <c r="K59" s="104">
        <f t="shared" si="2"/>
        <v>0</v>
      </c>
      <c r="L59" s="86"/>
    </row>
    <row r="60" spans="1:13" x14ac:dyDescent="0.25">
      <c r="A60" s="54"/>
      <c r="B60" s="54"/>
      <c r="C60" s="54"/>
      <c r="D60" s="106"/>
      <c r="E60" s="86"/>
      <c r="F60" s="121"/>
      <c r="G60" s="112"/>
      <c r="H60" s="112"/>
      <c r="I60" s="104">
        <f t="shared" si="0"/>
        <v>0</v>
      </c>
      <c r="J60" s="104">
        <f t="shared" si="1"/>
        <v>0</v>
      </c>
      <c r="K60" s="104">
        <f t="shared" si="2"/>
        <v>0</v>
      </c>
      <c r="L60" s="86"/>
    </row>
    <row r="61" spans="1:13" x14ac:dyDescent="0.25">
      <c r="A61" s="54"/>
      <c r="B61" s="54"/>
      <c r="C61" s="54"/>
      <c r="D61" s="106"/>
      <c r="E61" s="86"/>
      <c r="F61" s="121"/>
      <c r="G61" s="112"/>
      <c r="H61" s="112"/>
      <c r="I61" s="104">
        <f t="shared" si="0"/>
        <v>0</v>
      </c>
      <c r="J61" s="104">
        <f t="shared" si="1"/>
        <v>0</v>
      </c>
      <c r="K61" s="104">
        <f t="shared" si="2"/>
        <v>0</v>
      </c>
      <c r="L61" s="86"/>
    </row>
    <row r="62" spans="1:13" x14ac:dyDescent="0.25">
      <c r="A62" s="54"/>
      <c r="B62" s="54"/>
      <c r="C62" s="54"/>
      <c r="D62" s="106"/>
      <c r="E62" s="86"/>
      <c r="F62" s="121"/>
      <c r="G62" s="112"/>
      <c r="H62" s="112"/>
      <c r="I62" s="104">
        <f t="shared" si="0"/>
        <v>0</v>
      </c>
      <c r="J62" s="104">
        <f t="shared" si="1"/>
        <v>0</v>
      </c>
      <c r="K62" s="104">
        <f t="shared" si="2"/>
        <v>0</v>
      </c>
      <c r="L62" s="86"/>
    </row>
    <row r="63" spans="1:13" x14ac:dyDescent="0.25">
      <c r="A63" s="54"/>
      <c r="B63" s="54"/>
      <c r="C63" s="54"/>
      <c r="D63" s="106"/>
      <c r="E63" s="86"/>
      <c r="F63" s="121"/>
      <c r="G63" s="112"/>
      <c r="H63" s="112"/>
      <c r="I63" s="104">
        <f t="shared" si="0"/>
        <v>0</v>
      </c>
      <c r="J63" s="104">
        <f t="shared" si="1"/>
        <v>0</v>
      </c>
      <c r="K63" s="104">
        <f t="shared" si="2"/>
        <v>0</v>
      </c>
      <c r="L63" s="86"/>
    </row>
    <row r="64" spans="1:13" x14ac:dyDescent="0.25">
      <c r="A64" s="54"/>
      <c r="B64" s="54"/>
      <c r="C64" s="54"/>
      <c r="D64" s="106"/>
      <c r="E64" s="86"/>
      <c r="F64" s="121"/>
      <c r="G64" s="112"/>
      <c r="H64" s="112"/>
      <c r="I64" s="104">
        <f t="shared" si="0"/>
        <v>0</v>
      </c>
      <c r="J64" s="104">
        <f t="shared" si="1"/>
        <v>0</v>
      </c>
      <c r="K64" s="104">
        <f t="shared" si="2"/>
        <v>0</v>
      </c>
      <c r="L64" s="86"/>
    </row>
    <row r="65" spans="1:12" x14ac:dyDescent="0.25">
      <c r="A65" s="54"/>
      <c r="B65" s="54"/>
      <c r="C65" s="54"/>
      <c r="D65" s="106"/>
      <c r="E65" s="86"/>
      <c r="F65" s="121"/>
      <c r="G65" s="112"/>
      <c r="H65" s="112"/>
      <c r="I65" s="104">
        <f t="shared" si="0"/>
        <v>0</v>
      </c>
      <c r="J65" s="104">
        <f t="shared" si="1"/>
        <v>0</v>
      </c>
      <c r="K65" s="104">
        <f t="shared" si="2"/>
        <v>0</v>
      </c>
      <c r="L65" s="86"/>
    </row>
    <row r="66" spans="1:12" x14ac:dyDescent="0.25">
      <c r="A66" s="54"/>
      <c r="B66" s="54"/>
      <c r="C66" s="54"/>
      <c r="D66" s="106"/>
      <c r="E66" s="86"/>
      <c r="F66" s="121"/>
      <c r="G66" s="112"/>
      <c r="H66" s="112"/>
      <c r="I66" s="104">
        <f t="shared" si="0"/>
        <v>0</v>
      </c>
      <c r="J66" s="104">
        <f t="shared" si="1"/>
        <v>0</v>
      </c>
      <c r="K66" s="104">
        <f t="shared" si="2"/>
        <v>0</v>
      </c>
      <c r="L66" s="86"/>
    </row>
    <row r="67" spans="1:12" x14ac:dyDescent="0.25">
      <c r="A67" s="54"/>
      <c r="B67" s="54"/>
      <c r="C67" s="54"/>
      <c r="D67" s="106"/>
      <c r="E67" s="86"/>
      <c r="F67" s="121"/>
      <c r="G67" s="112"/>
      <c r="H67" s="112"/>
      <c r="I67" s="104">
        <f t="shared" si="0"/>
        <v>0</v>
      </c>
      <c r="J67" s="104">
        <f t="shared" si="1"/>
        <v>0</v>
      </c>
      <c r="K67" s="104">
        <f t="shared" si="2"/>
        <v>0</v>
      </c>
      <c r="L67" s="86"/>
    </row>
    <row r="68" spans="1:12" x14ac:dyDescent="0.25">
      <c r="A68" s="54"/>
      <c r="B68" s="54"/>
      <c r="C68" s="54"/>
      <c r="D68" s="106"/>
      <c r="E68" s="86"/>
      <c r="F68" s="121"/>
      <c r="G68" s="112"/>
      <c r="H68" s="112"/>
      <c r="I68" s="104">
        <f t="shared" si="0"/>
        <v>0</v>
      </c>
      <c r="J68" s="104">
        <f t="shared" si="1"/>
        <v>0</v>
      </c>
      <c r="K68" s="104">
        <f t="shared" si="2"/>
        <v>0</v>
      </c>
      <c r="L68" s="86"/>
    </row>
    <row r="69" spans="1:12" x14ac:dyDescent="0.25">
      <c r="A69" s="54"/>
      <c r="B69" s="54"/>
      <c r="C69" s="54"/>
      <c r="D69" s="106"/>
      <c r="E69" s="86"/>
      <c r="F69" s="121"/>
      <c r="G69" s="112"/>
      <c r="H69" s="112"/>
      <c r="I69" s="104">
        <f t="shared" si="0"/>
        <v>0</v>
      </c>
      <c r="J69" s="104">
        <f t="shared" si="1"/>
        <v>0</v>
      </c>
      <c r="K69" s="104">
        <f t="shared" si="2"/>
        <v>0</v>
      </c>
      <c r="L69" s="86"/>
    </row>
    <row r="70" spans="1:12" x14ac:dyDescent="0.25">
      <c r="A70" s="54"/>
      <c r="B70" s="54"/>
      <c r="C70" s="54"/>
      <c r="D70" s="106"/>
      <c r="E70" s="86"/>
      <c r="F70" s="121"/>
      <c r="G70" s="112"/>
      <c r="H70" s="112"/>
      <c r="I70" s="104">
        <f t="shared" si="0"/>
        <v>0</v>
      </c>
      <c r="J70" s="104">
        <f t="shared" si="1"/>
        <v>0</v>
      </c>
      <c r="K70" s="104">
        <f t="shared" si="2"/>
        <v>0</v>
      </c>
      <c r="L70" s="86"/>
    </row>
    <row r="71" spans="1:12" x14ac:dyDescent="0.25">
      <c r="A71" s="54"/>
      <c r="B71" s="54"/>
      <c r="C71" s="54"/>
      <c r="D71" s="106"/>
      <c r="E71" s="86"/>
      <c r="F71" s="121"/>
      <c r="G71" s="112"/>
      <c r="H71" s="112"/>
      <c r="I71" s="104">
        <f t="shared" ref="I71:I109" si="3">+F71*G71</f>
        <v>0</v>
      </c>
      <c r="J71" s="104">
        <f t="shared" ref="J71:J109" si="4">IF(AND(F71&gt;0,H71="ösztöndíj"),0,(IF(AND(F71&gt;0,H71="megbízási szerződés"),G71*0.9 *0.13,G71*0.13)))*F71</f>
        <v>0</v>
      </c>
      <c r="K71" s="104">
        <f t="shared" ref="K71:K109" si="5">SUM(I71:J71)</f>
        <v>0</v>
      </c>
      <c r="L71" s="86"/>
    </row>
    <row r="72" spans="1:12" x14ac:dyDescent="0.25">
      <c r="A72" s="54"/>
      <c r="B72" s="54"/>
      <c r="C72" s="54"/>
      <c r="D72" s="106"/>
      <c r="E72" s="86"/>
      <c r="F72" s="121"/>
      <c r="G72" s="112"/>
      <c r="H72" s="112"/>
      <c r="I72" s="104">
        <f t="shared" si="3"/>
        <v>0</v>
      </c>
      <c r="J72" s="104">
        <f t="shared" si="4"/>
        <v>0</v>
      </c>
      <c r="K72" s="104">
        <f t="shared" si="5"/>
        <v>0</v>
      </c>
      <c r="L72" s="86"/>
    </row>
    <row r="73" spans="1:12" x14ac:dyDescent="0.25">
      <c r="A73" s="54"/>
      <c r="B73" s="54"/>
      <c r="C73" s="54"/>
      <c r="D73" s="106"/>
      <c r="E73" s="86"/>
      <c r="F73" s="121"/>
      <c r="G73" s="112"/>
      <c r="H73" s="112"/>
      <c r="I73" s="104">
        <f t="shared" si="3"/>
        <v>0</v>
      </c>
      <c r="J73" s="104">
        <f t="shared" si="4"/>
        <v>0</v>
      </c>
      <c r="K73" s="104">
        <f t="shared" si="5"/>
        <v>0</v>
      </c>
      <c r="L73" s="86"/>
    </row>
    <row r="74" spans="1:12" x14ac:dyDescent="0.25">
      <c r="A74" s="54"/>
      <c r="B74" s="54"/>
      <c r="C74" s="54"/>
      <c r="D74" s="106"/>
      <c r="E74" s="86"/>
      <c r="F74" s="121"/>
      <c r="G74" s="112"/>
      <c r="H74" s="112"/>
      <c r="I74" s="104">
        <f t="shared" si="3"/>
        <v>0</v>
      </c>
      <c r="J74" s="104">
        <f t="shared" si="4"/>
        <v>0</v>
      </c>
      <c r="K74" s="104">
        <f t="shared" si="5"/>
        <v>0</v>
      </c>
      <c r="L74" s="86"/>
    </row>
    <row r="75" spans="1:12" x14ac:dyDescent="0.25">
      <c r="A75" s="54"/>
      <c r="B75" s="54"/>
      <c r="C75" s="54"/>
      <c r="D75" s="106"/>
      <c r="E75" s="86"/>
      <c r="F75" s="121"/>
      <c r="G75" s="112"/>
      <c r="H75" s="112"/>
      <c r="I75" s="104">
        <f t="shared" si="3"/>
        <v>0</v>
      </c>
      <c r="J75" s="104">
        <f t="shared" si="4"/>
        <v>0</v>
      </c>
      <c r="K75" s="104">
        <f t="shared" si="5"/>
        <v>0</v>
      </c>
      <c r="L75" s="86"/>
    </row>
    <row r="76" spans="1:12" x14ac:dyDescent="0.25">
      <c r="A76" s="54"/>
      <c r="B76" s="54"/>
      <c r="C76" s="54"/>
      <c r="D76" s="106"/>
      <c r="E76" s="86"/>
      <c r="F76" s="121"/>
      <c r="G76" s="112"/>
      <c r="H76" s="112"/>
      <c r="I76" s="104">
        <f t="shared" si="3"/>
        <v>0</v>
      </c>
      <c r="J76" s="104">
        <f t="shared" si="4"/>
        <v>0</v>
      </c>
      <c r="K76" s="104">
        <f t="shared" si="5"/>
        <v>0</v>
      </c>
      <c r="L76" s="86"/>
    </row>
    <row r="77" spans="1:12" x14ac:dyDescent="0.25">
      <c r="A77" s="54"/>
      <c r="B77" s="54"/>
      <c r="C77" s="54"/>
      <c r="D77" s="106"/>
      <c r="E77" s="86"/>
      <c r="F77" s="121"/>
      <c r="G77" s="112"/>
      <c r="H77" s="112"/>
      <c r="I77" s="104">
        <f t="shared" si="3"/>
        <v>0</v>
      </c>
      <c r="J77" s="104">
        <f t="shared" si="4"/>
        <v>0</v>
      </c>
      <c r="K77" s="104">
        <f t="shared" si="5"/>
        <v>0</v>
      </c>
      <c r="L77" s="86"/>
    </row>
    <row r="78" spans="1:12" x14ac:dyDescent="0.25">
      <c r="A78" s="54"/>
      <c r="B78" s="54"/>
      <c r="C78" s="54"/>
      <c r="D78" s="106"/>
      <c r="E78" s="86"/>
      <c r="F78" s="121"/>
      <c r="G78" s="112"/>
      <c r="H78" s="112"/>
      <c r="I78" s="104">
        <f t="shared" si="3"/>
        <v>0</v>
      </c>
      <c r="J78" s="104">
        <f t="shared" si="4"/>
        <v>0</v>
      </c>
      <c r="K78" s="104">
        <f t="shared" si="5"/>
        <v>0</v>
      </c>
      <c r="L78" s="86"/>
    </row>
    <row r="79" spans="1:12" x14ac:dyDescent="0.25">
      <c r="A79" s="54"/>
      <c r="B79" s="54"/>
      <c r="C79" s="54"/>
      <c r="D79" s="106"/>
      <c r="E79" s="86"/>
      <c r="F79" s="121"/>
      <c r="G79" s="112"/>
      <c r="H79" s="112"/>
      <c r="I79" s="104">
        <f t="shared" si="3"/>
        <v>0</v>
      </c>
      <c r="J79" s="104">
        <f t="shared" si="4"/>
        <v>0</v>
      </c>
      <c r="K79" s="104">
        <f t="shared" si="5"/>
        <v>0</v>
      </c>
      <c r="L79" s="86"/>
    </row>
    <row r="80" spans="1:12" x14ac:dyDescent="0.25">
      <c r="A80" s="54"/>
      <c r="B80" s="54"/>
      <c r="C80" s="54"/>
      <c r="D80" s="106"/>
      <c r="E80" s="86"/>
      <c r="F80" s="121"/>
      <c r="G80" s="112"/>
      <c r="H80" s="112"/>
      <c r="I80" s="104">
        <f t="shared" si="3"/>
        <v>0</v>
      </c>
      <c r="J80" s="104">
        <f t="shared" si="4"/>
        <v>0</v>
      </c>
      <c r="K80" s="104">
        <f t="shared" si="5"/>
        <v>0</v>
      </c>
      <c r="L80" s="86"/>
    </row>
    <row r="81" spans="1:12" x14ac:dyDescent="0.25">
      <c r="A81" s="54"/>
      <c r="B81" s="54"/>
      <c r="C81" s="54"/>
      <c r="D81" s="106"/>
      <c r="E81" s="86"/>
      <c r="F81" s="121"/>
      <c r="G81" s="112"/>
      <c r="H81" s="112"/>
      <c r="I81" s="104">
        <f t="shared" si="3"/>
        <v>0</v>
      </c>
      <c r="J81" s="104">
        <f t="shared" si="4"/>
        <v>0</v>
      </c>
      <c r="K81" s="104">
        <f t="shared" si="5"/>
        <v>0</v>
      </c>
      <c r="L81" s="86"/>
    </row>
    <row r="82" spans="1:12" x14ac:dyDescent="0.25">
      <c r="A82" s="54"/>
      <c r="B82" s="54"/>
      <c r="C82" s="54"/>
      <c r="D82" s="106"/>
      <c r="E82" s="86"/>
      <c r="F82" s="121"/>
      <c r="G82" s="112"/>
      <c r="H82" s="112"/>
      <c r="I82" s="104">
        <f t="shared" si="3"/>
        <v>0</v>
      </c>
      <c r="J82" s="104">
        <f t="shared" si="4"/>
        <v>0</v>
      </c>
      <c r="K82" s="104">
        <f t="shared" si="5"/>
        <v>0</v>
      </c>
      <c r="L82" s="86"/>
    </row>
    <row r="83" spans="1:12" x14ac:dyDescent="0.25">
      <c r="A83" s="54"/>
      <c r="B83" s="54"/>
      <c r="C83" s="54"/>
      <c r="D83" s="106"/>
      <c r="E83" s="86"/>
      <c r="F83" s="121"/>
      <c r="G83" s="112"/>
      <c r="H83" s="112"/>
      <c r="I83" s="104">
        <f t="shared" si="3"/>
        <v>0</v>
      </c>
      <c r="J83" s="104">
        <f t="shared" si="4"/>
        <v>0</v>
      </c>
      <c r="K83" s="104">
        <f t="shared" si="5"/>
        <v>0</v>
      </c>
      <c r="L83" s="86"/>
    </row>
    <row r="84" spans="1:12" x14ac:dyDescent="0.25">
      <c r="A84" s="54"/>
      <c r="B84" s="54"/>
      <c r="C84" s="54"/>
      <c r="D84" s="106"/>
      <c r="E84" s="86"/>
      <c r="F84" s="121"/>
      <c r="G84" s="112"/>
      <c r="H84" s="112"/>
      <c r="I84" s="104">
        <f t="shared" si="3"/>
        <v>0</v>
      </c>
      <c r="J84" s="104">
        <f t="shared" si="4"/>
        <v>0</v>
      </c>
      <c r="K84" s="104">
        <f t="shared" si="5"/>
        <v>0</v>
      </c>
      <c r="L84" s="86"/>
    </row>
    <row r="85" spans="1:12" x14ac:dyDescent="0.25">
      <c r="A85" s="54"/>
      <c r="B85" s="54"/>
      <c r="C85" s="54"/>
      <c r="D85" s="106"/>
      <c r="E85" s="86"/>
      <c r="F85" s="121"/>
      <c r="G85" s="112"/>
      <c r="H85" s="112"/>
      <c r="I85" s="104">
        <f t="shared" si="3"/>
        <v>0</v>
      </c>
      <c r="J85" s="104">
        <f t="shared" si="4"/>
        <v>0</v>
      </c>
      <c r="K85" s="104">
        <f t="shared" si="5"/>
        <v>0</v>
      </c>
      <c r="L85" s="86"/>
    </row>
    <row r="86" spans="1:12" x14ac:dyDescent="0.25">
      <c r="A86" s="54"/>
      <c r="B86" s="54"/>
      <c r="C86" s="54"/>
      <c r="D86" s="106"/>
      <c r="E86" s="86"/>
      <c r="F86" s="121"/>
      <c r="G86" s="112"/>
      <c r="H86" s="112"/>
      <c r="I86" s="104">
        <f t="shared" si="3"/>
        <v>0</v>
      </c>
      <c r="J86" s="104">
        <f t="shared" si="4"/>
        <v>0</v>
      </c>
      <c r="K86" s="104">
        <f t="shared" si="5"/>
        <v>0</v>
      </c>
      <c r="L86" s="86"/>
    </row>
    <row r="87" spans="1:12" x14ac:dyDescent="0.25">
      <c r="A87" s="54"/>
      <c r="B87" s="54"/>
      <c r="C87" s="54"/>
      <c r="D87" s="106"/>
      <c r="E87" s="86"/>
      <c r="F87" s="121"/>
      <c r="G87" s="112"/>
      <c r="H87" s="112"/>
      <c r="I87" s="104">
        <f t="shared" si="3"/>
        <v>0</v>
      </c>
      <c r="J87" s="104">
        <f t="shared" si="4"/>
        <v>0</v>
      </c>
      <c r="K87" s="104">
        <f t="shared" si="5"/>
        <v>0</v>
      </c>
      <c r="L87" s="86"/>
    </row>
    <row r="88" spans="1:12" x14ac:dyDescent="0.25">
      <c r="A88" s="54"/>
      <c r="B88" s="54"/>
      <c r="C88" s="54"/>
      <c r="D88" s="106"/>
      <c r="E88" s="86"/>
      <c r="F88" s="121"/>
      <c r="G88" s="112"/>
      <c r="H88" s="112"/>
      <c r="I88" s="104">
        <f t="shared" si="3"/>
        <v>0</v>
      </c>
      <c r="J88" s="104">
        <f t="shared" si="4"/>
        <v>0</v>
      </c>
      <c r="K88" s="104">
        <f t="shared" si="5"/>
        <v>0</v>
      </c>
      <c r="L88" s="86"/>
    </row>
    <row r="89" spans="1:12" x14ac:dyDescent="0.25">
      <c r="A89" s="54"/>
      <c r="B89" s="54"/>
      <c r="C89" s="54"/>
      <c r="D89" s="106"/>
      <c r="E89" s="86"/>
      <c r="F89" s="121"/>
      <c r="G89" s="112"/>
      <c r="H89" s="112"/>
      <c r="I89" s="104">
        <f t="shared" si="3"/>
        <v>0</v>
      </c>
      <c r="J89" s="104">
        <f t="shared" si="4"/>
        <v>0</v>
      </c>
      <c r="K89" s="104">
        <f t="shared" si="5"/>
        <v>0</v>
      </c>
      <c r="L89" s="86"/>
    </row>
    <row r="90" spans="1:12" x14ac:dyDescent="0.25">
      <c r="A90" s="54"/>
      <c r="B90" s="54"/>
      <c r="C90" s="54"/>
      <c r="D90" s="106"/>
      <c r="E90" s="86"/>
      <c r="F90" s="121"/>
      <c r="G90" s="112"/>
      <c r="H90" s="112"/>
      <c r="I90" s="104">
        <f t="shared" si="3"/>
        <v>0</v>
      </c>
      <c r="J90" s="104">
        <f t="shared" si="4"/>
        <v>0</v>
      </c>
      <c r="K90" s="104">
        <f t="shared" si="5"/>
        <v>0</v>
      </c>
      <c r="L90" s="86"/>
    </row>
    <row r="91" spans="1:12" x14ac:dyDescent="0.25">
      <c r="A91" s="54"/>
      <c r="B91" s="54"/>
      <c r="C91" s="54"/>
      <c r="D91" s="106"/>
      <c r="E91" s="86"/>
      <c r="F91" s="121"/>
      <c r="G91" s="112"/>
      <c r="H91" s="112"/>
      <c r="I91" s="104">
        <f t="shared" si="3"/>
        <v>0</v>
      </c>
      <c r="J91" s="104">
        <f t="shared" si="4"/>
        <v>0</v>
      </c>
      <c r="K91" s="104">
        <f t="shared" si="5"/>
        <v>0</v>
      </c>
      <c r="L91" s="86"/>
    </row>
    <row r="92" spans="1:12" x14ac:dyDescent="0.25">
      <c r="A92" s="54"/>
      <c r="B92" s="54"/>
      <c r="C92" s="54"/>
      <c r="D92" s="106"/>
      <c r="E92" s="86"/>
      <c r="F92" s="121"/>
      <c r="G92" s="112"/>
      <c r="H92" s="112"/>
      <c r="I92" s="104">
        <f t="shared" si="3"/>
        <v>0</v>
      </c>
      <c r="J92" s="104">
        <f t="shared" si="4"/>
        <v>0</v>
      </c>
      <c r="K92" s="104">
        <f t="shared" si="5"/>
        <v>0</v>
      </c>
      <c r="L92" s="86"/>
    </row>
    <row r="93" spans="1:12" x14ac:dyDescent="0.25">
      <c r="A93" s="54"/>
      <c r="B93" s="54"/>
      <c r="C93" s="54"/>
      <c r="D93" s="106"/>
      <c r="E93" s="86"/>
      <c r="F93" s="121"/>
      <c r="G93" s="112"/>
      <c r="H93" s="112"/>
      <c r="I93" s="104">
        <f t="shared" si="3"/>
        <v>0</v>
      </c>
      <c r="J93" s="104">
        <f t="shared" si="4"/>
        <v>0</v>
      </c>
      <c r="K93" s="104">
        <f t="shared" si="5"/>
        <v>0</v>
      </c>
      <c r="L93" s="86"/>
    </row>
    <row r="94" spans="1:12" x14ac:dyDescent="0.25">
      <c r="A94" s="54"/>
      <c r="B94" s="54"/>
      <c r="C94" s="54"/>
      <c r="D94" s="106"/>
      <c r="E94" s="86"/>
      <c r="F94" s="121"/>
      <c r="G94" s="112"/>
      <c r="H94" s="112"/>
      <c r="I94" s="104">
        <f t="shared" si="3"/>
        <v>0</v>
      </c>
      <c r="J94" s="104">
        <f t="shared" si="4"/>
        <v>0</v>
      </c>
      <c r="K94" s="104">
        <f t="shared" si="5"/>
        <v>0</v>
      </c>
      <c r="L94" s="86"/>
    </row>
    <row r="95" spans="1:12" x14ac:dyDescent="0.25">
      <c r="A95" s="54"/>
      <c r="B95" s="54"/>
      <c r="C95" s="54"/>
      <c r="D95" s="106"/>
      <c r="E95" s="86"/>
      <c r="F95" s="121"/>
      <c r="G95" s="112"/>
      <c r="H95" s="112"/>
      <c r="I95" s="104">
        <f t="shared" si="3"/>
        <v>0</v>
      </c>
      <c r="J95" s="104">
        <f t="shared" si="4"/>
        <v>0</v>
      </c>
      <c r="K95" s="104">
        <f t="shared" si="5"/>
        <v>0</v>
      </c>
      <c r="L95" s="86"/>
    </row>
    <row r="96" spans="1:12" x14ac:dyDescent="0.25">
      <c r="A96" s="54"/>
      <c r="B96" s="54"/>
      <c r="C96" s="54"/>
      <c r="D96" s="106"/>
      <c r="E96" s="86"/>
      <c r="F96" s="121"/>
      <c r="G96" s="112"/>
      <c r="H96" s="112"/>
      <c r="I96" s="104">
        <f t="shared" si="3"/>
        <v>0</v>
      </c>
      <c r="J96" s="104">
        <f t="shared" si="4"/>
        <v>0</v>
      </c>
      <c r="K96" s="104">
        <f t="shared" si="5"/>
        <v>0</v>
      </c>
      <c r="L96" s="86"/>
    </row>
    <row r="97" spans="1:12" x14ac:dyDescent="0.25">
      <c r="A97" s="54"/>
      <c r="B97" s="54"/>
      <c r="C97" s="54"/>
      <c r="D97" s="106"/>
      <c r="E97" s="86"/>
      <c r="F97" s="121"/>
      <c r="G97" s="112"/>
      <c r="H97" s="112"/>
      <c r="I97" s="104">
        <f t="shared" si="3"/>
        <v>0</v>
      </c>
      <c r="J97" s="104">
        <f t="shared" si="4"/>
        <v>0</v>
      </c>
      <c r="K97" s="104">
        <f t="shared" si="5"/>
        <v>0</v>
      </c>
      <c r="L97" s="86"/>
    </row>
    <row r="98" spans="1:12" x14ac:dyDescent="0.25">
      <c r="A98" s="54"/>
      <c r="B98" s="54"/>
      <c r="C98" s="54"/>
      <c r="D98" s="106"/>
      <c r="E98" s="86"/>
      <c r="F98" s="121"/>
      <c r="G98" s="112"/>
      <c r="H98" s="112"/>
      <c r="I98" s="104">
        <f t="shared" si="3"/>
        <v>0</v>
      </c>
      <c r="J98" s="104">
        <f t="shared" si="4"/>
        <v>0</v>
      </c>
      <c r="K98" s="104">
        <f t="shared" si="5"/>
        <v>0</v>
      </c>
      <c r="L98" s="86"/>
    </row>
    <row r="99" spans="1:12" x14ac:dyDescent="0.25">
      <c r="A99" s="54"/>
      <c r="B99" s="54"/>
      <c r="C99" s="54"/>
      <c r="D99" s="106"/>
      <c r="E99" s="86"/>
      <c r="F99" s="121"/>
      <c r="G99" s="112"/>
      <c r="H99" s="112"/>
      <c r="I99" s="104">
        <f t="shared" si="3"/>
        <v>0</v>
      </c>
      <c r="J99" s="104">
        <f t="shared" si="4"/>
        <v>0</v>
      </c>
      <c r="K99" s="104">
        <f t="shared" si="5"/>
        <v>0</v>
      </c>
      <c r="L99" s="86"/>
    </row>
    <row r="100" spans="1:12" x14ac:dyDescent="0.25">
      <c r="A100" s="54"/>
      <c r="B100" s="54"/>
      <c r="C100" s="54"/>
      <c r="D100" s="106"/>
      <c r="E100" s="86"/>
      <c r="F100" s="121"/>
      <c r="G100" s="112"/>
      <c r="H100" s="112"/>
      <c r="I100" s="104">
        <f t="shared" si="3"/>
        <v>0</v>
      </c>
      <c r="J100" s="104">
        <f t="shared" si="4"/>
        <v>0</v>
      </c>
      <c r="K100" s="104">
        <f t="shared" si="5"/>
        <v>0</v>
      </c>
      <c r="L100" s="86"/>
    </row>
    <row r="101" spans="1:12" x14ac:dyDescent="0.25">
      <c r="A101" s="54"/>
      <c r="B101" s="54"/>
      <c r="C101" s="54"/>
      <c r="D101" s="106"/>
      <c r="E101" s="86"/>
      <c r="F101" s="121"/>
      <c r="G101" s="112"/>
      <c r="H101" s="112"/>
      <c r="I101" s="104">
        <f t="shared" si="3"/>
        <v>0</v>
      </c>
      <c r="J101" s="104">
        <f t="shared" si="4"/>
        <v>0</v>
      </c>
      <c r="K101" s="104">
        <f t="shared" si="5"/>
        <v>0</v>
      </c>
      <c r="L101" s="86"/>
    </row>
    <row r="102" spans="1:12" x14ac:dyDescent="0.25">
      <c r="A102" s="54"/>
      <c r="B102" s="54"/>
      <c r="C102" s="54"/>
      <c r="D102" s="106"/>
      <c r="E102" s="86"/>
      <c r="F102" s="121"/>
      <c r="G102" s="112"/>
      <c r="H102" s="112"/>
      <c r="I102" s="104">
        <f t="shared" si="3"/>
        <v>0</v>
      </c>
      <c r="J102" s="104">
        <f t="shared" si="4"/>
        <v>0</v>
      </c>
      <c r="K102" s="104">
        <f t="shared" si="5"/>
        <v>0</v>
      </c>
      <c r="L102" s="86"/>
    </row>
    <row r="103" spans="1:12" x14ac:dyDescent="0.25">
      <c r="A103" s="54"/>
      <c r="B103" s="54"/>
      <c r="C103" s="54"/>
      <c r="D103" s="106"/>
      <c r="E103" s="86"/>
      <c r="F103" s="121"/>
      <c r="G103" s="112"/>
      <c r="H103" s="112"/>
      <c r="I103" s="104">
        <f t="shared" si="3"/>
        <v>0</v>
      </c>
      <c r="J103" s="104">
        <f t="shared" si="4"/>
        <v>0</v>
      </c>
      <c r="K103" s="104">
        <f t="shared" si="5"/>
        <v>0</v>
      </c>
      <c r="L103" s="86"/>
    </row>
    <row r="104" spans="1:12" x14ac:dyDescent="0.25">
      <c r="A104" s="54"/>
      <c r="B104" s="54"/>
      <c r="C104" s="54"/>
      <c r="D104" s="106"/>
      <c r="E104" s="86"/>
      <c r="F104" s="121"/>
      <c r="G104" s="112"/>
      <c r="H104" s="112"/>
      <c r="I104" s="104">
        <f t="shared" si="3"/>
        <v>0</v>
      </c>
      <c r="J104" s="104">
        <f t="shared" si="4"/>
        <v>0</v>
      </c>
      <c r="K104" s="104">
        <f t="shared" si="5"/>
        <v>0</v>
      </c>
      <c r="L104" s="86"/>
    </row>
    <row r="105" spans="1:12" x14ac:dyDescent="0.25">
      <c r="A105" s="54"/>
      <c r="B105" s="54"/>
      <c r="C105" s="54"/>
      <c r="D105" s="106"/>
      <c r="E105" s="86"/>
      <c r="F105" s="121"/>
      <c r="G105" s="112"/>
      <c r="H105" s="112"/>
      <c r="I105" s="104">
        <f t="shared" si="3"/>
        <v>0</v>
      </c>
      <c r="J105" s="104">
        <f t="shared" si="4"/>
        <v>0</v>
      </c>
      <c r="K105" s="104">
        <f t="shared" si="5"/>
        <v>0</v>
      </c>
      <c r="L105" s="86"/>
    </row>
    <row r="106" spans="1:12" x14ac:dyDescent="0.25">
      <c r="A106" s="54"/>
      <c r="B106" s="54"/>
      <c r="C106" s="54"/>
      <c r="D106" s="106"/>
      <c r="E106" s="86"/>
      <c r="F106" s="121"/>
      <c r="G106" s="112"/>
      <c r="H106" s="112"/>
      <c r="I106" s="104">
        <f t="shared" si="3"/>
        <v>0</v>
      </c>
      <c r="J106" s="104">
        <f t="shared" si="4"/>
        <v>0</v>
      </c>
      <c r="K106" s="104">
        <f t="shared" si="5"/>
        <v>0</v>
      </c>
      <c r="L106" s="86"/>
    </row>
    <row r="107" spans="1:12" x14ac:dyDescent="0.25">
      <c r="A107" s="54"/>
      <c r="B107" s="54"/>
      <c r="C107" s="54"/>
      <c r="D107" s="106"/>
      <c r="E107" s="86"/>
      <c r="F107" s="121"/>
      <c r="G107" s="112"/>
      <c r="H107" s="112"/>
      <c r="I107" s="104">
        <f t="shared" si="3"/>
        <v>0</v>
      </c>
      <c r="J107" s="104">
        <f t="shared" si="4"/>
        <v>0</v>
      </c>
      <c r="K107" s="104">
        <f t="shared" si="5"/>
        <v>0</v>
      </c>
      <c r="L107" s="86"/>
    </row>
    <row r="108" spans="1:12" x14ac:dyDescent="0.25">
      <c r="A108" s="54"/>
      <c r="B108" s="54"/>
      <c r="C108" s="54"/>
      <c r="D108" s="106"/>
      <c r="E108" s="86"/>
      <c r="F108" s="121"/>
      <c r="G108" s="112"/>
      <c r="H108" s="112"/>
      <c r="I108" s="104">
        <f t="shared" si="3"/>
        <v>0</v>
      </c>
      <c r="J108" s="104">
        <f t="shared" si="4"/>
        <v>0</v>
      </c>
      <c r="K108" s="104">
        <f t="shared" si="5"/>
        <v>0</v>
      </c>
      <c r="L108" s="86"/>
    </row>
    <row r="109" spans="1:12" x14ac:dyDescent="0.25">
      <c r="A109" s="54"/>
      <c r="B109" s="54"/>
      <c r="C109" s="54"/>
      <c r="D109" s="106"/>
      <c r="E109" s="86"/>
      <c r="F109" s="121"/>
      <c r="G109" s="112"/>
      <c r="H109" s="112"/>
      <c r="I109" s="104">
        <f t="shared" si="3"/>
        <v>0</v>
      </c>
      <c r="J109" s="104">
        <f t="shared" si="4"/>
        <v>0</v>
      </c>
      <c r="K109" s="104">
        <f t="shared" si="5"/>
        <v>0</v>
      </c>
      <c r="L109" s="86"/>
    </row>
    <row r="111" spans="1:12" x14ac:dyDescent="0.25">
      <c r="G111"/>
      <c r="H111" s="217" t="s">
        <v>52</v>
      </c>
      <c r="I111" s="217"/>
      <c r="J111" s="105" t="s">
        <v>150</v>
      </c>
      <c r="K111" s="105" t="s">
        <v>151</v>
      </c>
      <c r="L111" s="105" t="s">
        <v>43</v>
      </c>
    </row>
    <row r="112" spans="1:12" ht="57" customHeight="1" x14ac:dyDescent="0.25">
      <c r="G112"/>
      <c r="H112" s="218" t="str">
        <f>+Adatérvényesítések!G11</f>
        <v>Szakmai megvalósításhoz kapcsolódó személyi jellegű ráfordítás – kutató-fejlesztő munkatárs</v>
      </c>
      <c r="I112" s="218"/>
      <c r="J112" s="114">
        <f>SUMIF($D$6:$D$109,$H112,I$6:I$109)</f>
        <v>0</v>
      </c>
      <c r="K112" s="114">
        <f t="shared" ref="K112:L113" si="6">SUMIF($D$6:$D$109,$H112,J$6:J$109)</f>
        <v>0</v>
      </c>
      <c r="L112" s="114">
        <f t="shared" si="6"/>
        <v>0</v>
      </c>
    </row>
    <row r="113" spans="7:12" ht="57" customHeight="1" x14ac:dyDescent="0.25">
      <c r="G113"/>
      <c r="H113" s="218" t="str">
        <f>+Adatérvényesítések!G12</f>
        <v>Szakmai megvalósításhoz kapcsolódó személyi jellegű ráfordítás – technikus, segédszemélyzet</v>
      </c>
      <c r="I113" s="218"/>
      <c r="J113" s="114">
        <f>SUMIF($D$6:$D$109,$H113,I$6:I$109)</f>
        <v>0</v>
      </c>
      <c r="K113" s="114">
        <f t="shared" si="6"/>
        <v>0</v>
      </c>
      <c r="L113" s="114">
        <f t="shared" si="6"/>
        <v>0</v>
      </c>
    </row>
    <row r="114" spans="7:12" ht="26.1" customHeight="1" x14ac:dyDescent="0.25">
      <c r="G114"/>
      <c r="H114" s="219" t="s">
        <v>152</v>
      </c>
      <c r="I114" s="219"/>
      <c r="J114" s="104">
        <f>SUM(J112:J113)</f>
        <v>0</v>
      </c>
      <c r="K114" s="104">
        <f t="shared" ref="K114:L114" si="7">SUM(K112:K113)</f>
        <v>0</v>
      </c>
      <c r="L114" s="104">
        <f t="shared" si="7"/>
        <v>0</v>
      </c>
    </row>
    <row r="117" spans="7:12" x14ac:dyDescent="0.25">
      <c r="H117" s="220"/>
      <c r="I117" s="221"/>
      <c r="J117" s="105" t="s">
        <v>150</v>
      </c>
      <c r="K117" s="105" t="s">
        <v>151</v>
      </c>
      <c r="L117" s="105" t="s">
        <v>43</v>
      </c>
    </row>
    <row r="118" spans="7:12" ht="24.95" customHeight="1" x14ac:dyDescent="0.25">
      <c r="H118" s="216" t="str">
        <f>+Adatérvényesítések!$O2</f>
        <v>Alapkutatás, technológia-validáció</v>
      </c>
      <c r="I118" s="216"/>
      <c r="J118" s="114">
        <f>SUMIF($E$6:$E$109,$H118,I$6:I$109)</f>
        <v>0</v>
      </c>
      <c r="K118" s="114">
        <f t="shared" ref="K118:L118" si="8">SUMIF($E$6:$E$109,$H118,J$6:J$109)</f>
        <v>0</v>
      </c>
      <c r="L118" s="114">
        <f t="shared" si="8"/>
        <v>0</v>
      </c>
    </row>
    <row r="119" spans="7:12" ht="24.95" customHeight="1" x14ac:dyDescent="0.25">
      <c r="H119" s="216" t="str">
        <f>+Adatérvényesítések!$O3</f>
        <v>Infrastruktúra-használat</v>
      </c>
      <c r="I119" s="216"/>
      <c r="J119" s="114">
        <f t="shared" ref="J119:L119" si="9">SUMIF($E$6:$E$109,$H119,I$6:I$109)</f>
        <v>0</v>
      </c>
      <c r="K119" s="114">
        <f t="shared" si="9"/>
        <v>0</v>
      </c>
      <c r="L119" s="114">
        <f t="shared" si="9"/>
        <v>0</v>
      </c>
    </row>
    <row r="120" spans="7:12" ht="24.95" customHeight="1" x14ac:dyDescent="0.25">
      <c r="H120" s="216" t="str">
        <f>+Adatérvényesítések!$O4</f>
        <v>Tudás- és kapcsolatbővítés érdekében rendezvényeken való részvétel költségei</v>
      </c>
      <c r="I120" s="216"/>
      <c r="J120" s="114">
        <f t="shared" ref="J120:L120" si="10">SUMIF($E$6:$E$109,$H120,I$6:I$109)</f>
        <v>0</v>
      </c>
      <c r="K120" s="114">
        <f t="shared" si="10"/>
        <v>0</v>
      </c>
      <c r="L120" s="114">
        <f t="shared" si="10"/>
        <v>0</v>
      </c>
    </row>
    <row r="121" spans="7:12" ht="24.95" customHeight="1" x14ac:dyDescent="0.25">
      <c r="H121" s="216" t="str">
        <f>+Adatérvényesítések!$O5</f>
        <v>Kommunikációs költségek</v>
      </c>
      <c r="I121" s="216"/>
      <c r="J121" s="114">
        <f t="shared" ref="J121:L121" si="11">SUMIF($E$6:$E$109,$H121,I$6:I$109)</f>
        <v>0</v>
      </c>
      <c r="K121" s="114">
        <f t="shared" si="11"/>
        <v>0</v>
      </c>
      <c r="L121" s="114">
        <f t="shared" si="11"/>
        <v>0</v>
      </c>
    </row>
    <row r="122" spans="7:12" ht="24.95" customHeight="1" x14ac:dyDescent="0.25">
      <c r="H122" s="216" t="str">
        <f>+Adatérvényesítések!$O6</f>
        <v>Szellemitulajdon-védelmi és újdonságkutatási tevékenység</v>
      </c>
      <c r="I122" s="216"/>
      <c r="J122" s="114">
        <f t="shared" ref="J122:L122" si="12">SUMIF($E$6:$E$109,$H122,I$6:I$109)</f>
        <v>0</v>
      </c>
      <c r="K122" s="114">
        <f t="shared" si="12"/>
        <v>0</v>
      </c>
      <c r="L122" s="114">
        <f t="shared" si="12"/>
        <v>0</v>
      </c>
    </row>
    <row r="123" spans="7:12" ht="24.95" customHeight="1" x14ac:dyDescent="0.25">
      <c r="H123"/>
      <c r="I123"/>
      <c r="J123"/>
      <c r="K123"/>
      <c r="L123"/>
    </row>
  </sheetData>
  <sheetProtection algorithmName="SHA-512" hashValue="4OFGTHpmq38ifeFbkem5j8RT62a0dV90rgIbCQgrvjgespAKoUyL8iM4VmDaU7VDqWXd5iq8/V3aNh0lDbBTyQ==" saltValue="1xD1BEoFjwyZ/eBa6lAxbA==" spinCount="100000" sheet="1" objects="1" scenarios="1" formatColumns="0"/>
  <mergeCells count="13">
    <mergeCell ref="A1:M1"/>
    <mergeCell ref="B2:M2"/>
    <mergeCell ref="B3:M3"/>
    <mergeCell ref="H122:I122"/>
    <mergeCell ref="H111:I111"/>
    <mergeCell ref="H112:I112"/>
    <mergeCell ref="H113:I113"/>
    <mergeCell ref="H114:I114"/>
    <mergeCell ref="H117:I117"/>
    <mergeCell ref="H118:I118"/>
    <mergeCell ref="H119:I119"/>
    <mergeCell ref="H120:I120"/>
    <mergeCell ref="H121:I121"/>
  </mergeCells>
  <phoneticPr fontId="16" type="noConversion"/>
  <conditionalFormatting sqref="A6:H109">
    <cfRule type="containsBlanks" dxfId="15" priority="4">
      <formula>LEN(TRIM(A6))=0</formula>
    </cfRule>
  </conditionalFormatting>
  <conditionalFormatting sqref="I6:K109">
    <cfRule type="cellIs" dxfId="14" priority="2" operator="equal">
      <formula>0</formula>
    </cfRule>
  </conditionalFormatting>
  <conditionalFormatting sqref="J114:L114">
    <cfRule type="cellIs" dxfId="13" priority="5" operator="equal">
      <formula>0</formula>
    </cfRule>
  </conditionalFormatting>
  <conditionalFormatting sqref="L6:L109">
    <cfRule type="containsBlanks" dxfId="12" priority="6">
      <formula>LEN(TRIM(L6))=0</formula>
    </cfRule>
  </conditionalFormatting>
  <conditionalFormatting sqref="M6:M49">
    <cfRule type="containsBlanks" dxfId="11" priority="1">
      <formula>LEN(TRIM(M6))=0</formula>
    </cfRule>
  </conditionalFormatting>
  <dataValidations count="1">
    <dataValidation allowBlank="1" showInputMessage="1" showErrorMessage="1" promptTitle="Név és affiliáció" prompt="Kérem adja meg a projektben részt vevő kutató nevét és egyetemi affiliációját! Egy személyt annyi soron szerepeltessen, ahány tevékenységben részt vesz!" sqref="A6:A109"/>
  </dataValidations>
  <printOptions horizontalCentered="1"/>
  <pageMargins left="0.51181102362204722" right="0.51181102362204722" top="1.1811023622047245" bottom="1.1811023622047245" header="0.31496062992125984" footer="0.31496062992125984"/>
  <pageSetup paperSize="9" scale="32" orientation="portrait" r:id="rId1"/>
  <headerFooter>
    <oddHeader>&amp;L&amp;G&amp;R&amp;G</oddHeader>
    <oddFooter>&amp;R&amp;G</oddFooter>
  </headerFooter>
  <rowBreaks count="2" manualBreakCount="2">
    <brk id="122" max="11" man="1"/>
    <brk id="123" max="10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Adatérvényesítések!$A$2:$A$6</xm:f>
          </x14:formula1>
          <xm:sqref>B6:B109</xm:sqref>
        </x14:dataValidation>
        <x14:dataValidation type="list" allowBlank="1" showInputMessage="1" showErrorMessage="1">
          <x14:formula1>
            <xm:f>Adatérvényesítések!$C$2:$C$26</xm:f>
          </x14:formula1>
          <xm:sqref>C6:C109</xm:sqref>
        </x14:dataValidation>
        <x14:dataValidation type="list" allowBlank="1" showInputMessage="1" showErrorMessage="1">
          <x14:formula1>
            <xm:f>Adatérvényesítések!$J$2:$J$6</xm:f>
          </x14:formula1>
          <xm:sqref>H6:H109</xm:sqref>
        </x14:dataValidation>
        <x14:dataValidation type="list" allowBlank="1" showInputMessage="1" showErrorMessage="1">
          <x14:formula1>
            <xm:f>Adatérvényesítések!$G$11:$G$12</xm:f>
          </x14:formula1>
          <xm:sqref>D6:D109</xm:sqref>
        </x14:dataValidation>
        <x14:dataValidation type="list" allowBlank="1" showInputMessage="1" showErrorMessage="1">
          <x14:formula1>
            <xm:f>Adatérvényesítések!$O$2:$O$7</xm:f>
          </x14:formula1>
          <xm:sqref>E6:E109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X H J D W y S n S M O m A A A A 9 g A A A B I A H A B D b 2 5 m a W c v U G F j a 2 F n Z S 5 4 b W w g o h g A K K A U A A A A A A A A A A A A A A A A A A A A A A A A A A A A h Y + 9 D o I w G E V f h X S n P 2 i U k I 8 y u D h I Y m I 0 r g 1 W a I R i a G t 5 N w c f y V c Q o 6 i b 4 z 3 3 D P f e r z f I + q Y O L r I z q t U p Y p i i Q O q i P S h d p s j Z Y x i j j M N a F C d R y m C Q t U l 6 c 0 h R Z e 0 5 I c R 7 j / 0 E t 1 1 J I k o Z 2 e e r T V H J R q C P r P 7 L o d L G C l 1 I x G H 3 G s M j z K Y z z O Y x p k B G C L n S X y E a 9 j 7 b H w g L V 1 v X S V 6 5 c L k F M k Y g 7 w / 8 A V B L A w Q U A A I A C A B c c k N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H J D W y i K R 7 g O A A A A E Q A A A B M A H A B G b 3 J t d W x h c y 9 T Z W N 0 a W 9 u M S 5 t I K I Y A C i g F A A A A A A A A A A A A A A A A A A A A A A A A A A A A C t O T S 7 J z M 9 T C I b Q h t Y A U E s B A i 0 A F A A C A A g A X H J D W y S n S M O m A A A A 9 g A A A B I A A A A A A A A A A A A A A A A A A A A A A E N v b m Z p Z y 9 Q Y W N r Y W d l L n h t b F B L A Q I t A B Q A A g A I A F x y Q 1 s P y u m r p A A A A O k A A A A T A A A A A A A A A A A A A A A A A P I A A A B b Q 2 9 u d G V u d F 9 U e X B l c 1 0 u e G 1 s U E s B A i 0 A F A A C A A g A X H J D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Y 5 o x 1 9 f G t T 5 m R l W Q j a 5 Y D A A A A A A I A A A A A A B B m A A A A A Q A A I A A A A G i o a b o r 1 j e r z P a c e i 6 3 1 r p 3 h i u H t W z G / d P g 2 w s W i Y X k A A A A A A 6 A A A A A A g A A I A A A A I f x i y Z S Z i / 4 S v m J y z Q f 6 d f P 2 F e R W U f g h R 7 J B 8 z E k 9 7 M U A A A A H P Z F j T M q A a + s u n 2 F l O 6 R k Z B 7 z 7 e Y o H J U g 7 + S B r x e k L g G i t 4 G + q t h k M U F J T S 6 S k D D 5 C F X f X y M 2 e u k x o j P x F 5 i w u I Q Q j G / f 3 x x 1 1 P P 9 0 Q b M Z f Q A A A A A T i e g B 7 U d i Z o h B d o f C l e M m V N 4 6 7 P s s O e D N b t 8 f Y N c 0 z p p w U i w o N v X j F H 1 A q 3 q Q R C R P n L x L h V A I n r Z x 0 d y / L N e U = < / D a t a M a s h u p > 
</file>

<file path=customXml/itemProps1.xml><?xml version="1.0" encoding="utf-8"?>
<ds:datastoreItem xmlns:ds="http://schemas.openxmlformats.org/officeDocument/2006/customXml" ds:itemID="{83F8F012-D24E-45FE-A495-A2AA3786149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Fedőlap</vt:lpstr>
      <vt:lpstr>Útmutató</vt:lpstr>
      <vt:lpstr>Projektadatok</vt:lpstr>
      <vt:lpstr>Gantt-Timeline</vt:lpstr>
      <vt:lpstr>Immateriális javak</vt:lpstr>
      <vt:lpstr>Tárgyi eszközök</vt:lpstr>
      <vt:lpstr>Anyagköltség</vt:lpstr>
      <vt:lpstr>Szolgáltatások költsége</vt:lpstr>
      <vt:lpstr>Bérköltség</vt:lpstr>
      <vt:lpstr>Költségösszesítő</vt:lpstr>
      <vt:lpstr>Monitoring</vt:lpstr>
      <vt:lpstr>Adatérvényesítések</vt:lpstr>
      <vt:lpstr>Értékelés</vt:lpstr>
      <vt:lpstr>Anyagköltség!Print_Area</vt:lpstr>
      <vt:lpstr>Bérköltség!Print_Area</vt:lpstr>
      <vt:lpstr>'Immateriális javak'!Print_Area</vt:lpstr>
      <vt:lpstr>Költségösszesítő!Print_Area</vt:lpstr>
      <vt:lpstr>Projektadatok!Print_Area</vt:lpstr>
      <vt:lpstr>'Szolgáltatások költsége'!Print_Area</vt:lpstr>
      <vt:lpstr>'Tárgyi eszközök'!Print_Area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Tamas</dc:creator>
  <cp:keywords/>
  <dc:description/>
  <cp:lastModifiedBy>Tamas</cp:lastModifiedBy>
  <cp:revision/>
  <cp:lastPrinted>2025-11-14T12:11:20Z</cp:lastPrinted>
  <dcterms:created xsi:type="dcterms:W3CDTF">2018-06-19T10:39:43Z</dcterms:created>
  <dcterms:modified xsi:type="dcterms:W3CDTF">2025-12-29T08:27:25Z</dcterms:modified>
  <cp:category/>
  <cp:contentStatus/>
</cp:coreProperties>
</file>